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2\Dlouhý\Doplnění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Výsadba PEO1 včet..." sheetId="3" r:id="rId3"/>
    <sheet name="SO 02.1 - Povýsadbová péč..." sheetId="4" r:id="rId4"/>
    <sheet name="SO 02.2 - Povýsadbová péč..." sheetId="5" r:id="rId5"/>
    <sheet name="SO 02.3 - Povýsadbová péč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00 - Vedlejší rozpočto...'!$C$79:$K$87</definedName>
    <definedName name="_xlnm.Print_Area" localSheetId="1">'SO 00 - Vedlejší rozpočto...'!$C$4:$J$39,'SO 00 - Vedlejší rozpočto...'!$C$45:$J$61,'SO 00 - Vedlejší rozpočto...'!$C$67:$K$87</definedName>
    <definedName name="_xlnm.Print_Titles" localSheetId="1">'SO 00 - Vedlejší rozpočto...'!$79:$79</definedName>
    <definedName name="_xlnm._FilterDatabase" localSheetId="2" hidden="1">'SO 01 - Výsadba PEO1 včet...'!$C$82:$K$113</definedName>
    <definedName name="_xlnm.Print_Area" localSheetId="2">'SO 01 - Výsadba PEO1 včet...'!$C$4:$J$39,'SO 01 - Výsadba PEO1 včet...'!$C$45:$J$64,'SO 01 - Výsadba PEO1 včet...'!$C$70:$K$113</definedName>
    <definedName name="_xlnm.Print_Titles" localSheetId="2">'SO 01 - Výsadba PEO1 včet...'!$82:$82</definedName>
    <definedName name="_xlnm._FilterDatabase" localSheetId="3" hidden="1">'SO 02.1 - Povýsadbová péč...'!$C$80:$K$87</definedName>
    <definedName name="_xlnm.Print_Area" localSheetId="3">'SO 02.1 - Povýsadbová péč...'!$C$4:$J$39,'SO 02.1 - Povýsadbová péč...'!$C$45:$J$62,'SO 02.1 - Povýsadbová péč...'!$C$68:$K$87</definedName>
    <definedName name="_xlnm.Print_Titles" localSheetId="3">'SO 02.1 - Povýsadbová péč...'!$80:$80</definedName>
    <definedName name="_xlnm._FilterDatabase" localSheetId="4" hidden="1">'SO 02.2 - Povýsadbová péč...'!$C$80:$K$87</definedName>
    <definedName name="_xlnm.Print_Area" localSheetId="4">'SO 02.2 - Povýsadbová péč...'!$C$4:$J$39,'SO 02.2 - Povýsadbová péč...'!$C$45:$J$62,'SO 02.2 - Povýsadbová péč...'!$C$68:$K$87</definedName>
    <definedName name="_xlnm.Print_Titles" localSheetId="4">'SO 02.2 - Povýsadbová péč...'!$80:$80</definedName>
    <definedName name="_xlnm._FilterDatabase" localSheetId="5" hidden="1">'SO 02.3 - Povýsadbová péč...'!$C$80:$K$87</definedName>
    <definedName name="_xlnm.Print_Area" localSheetId="5">'SO 02.3 - Povýsadbová péč...'!$C$4:$J$39,'SO 02.3 - Povýsadbová péč...'!$C$45:$J$62,'SO 02.3 - Povýsadbová péč...'!$C$68:$K$87</definedName>
    <definedName name="_xlnm.Print_Titles" localSheetId="5">'SO 02.3 - Povýsadbová péč...'!$80:$80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84"/>
  <c r="BH84"/>
  <c r="BG84"/>
  <c r="BF84"/>
  <c r="T84"/>
  <c r="T83"/>
  <c r="T82"/>
  <c r="T81"/>
  <c r="R84"/>
  <c r="R83"/>
  <c r="R82"/>
  <c r="R81"/>
  <c r="P84"/>
  <c r="P83"/>
  <c r="P82"/>
  <c r="P81"/>
  <c i="1" r="AU59"/>
  <c i="6" r="J77"/>
  <c r="F77"/>
  <c r="F75"/>
  <c r="E73"/>
  <c r="J54"/>
  <c r="F54"/>
  <c r="F52"/>
  <c r="E50"/>
  <c r="J24"/>
  <c r="E24"/>
  <c r="J55"/>
  <c r="J23"/>
  <c r="J18"/>
  <c r="E18"/>
  <c r="F55"/>
  <c r="J17"/>
  <c r="J12"/>
  <c r="J75"/>
  <c r="E7"/>
  <c r="E71"/>
  <c i="5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7"/>
  <c r="F77"/>
  <c r="F75"/>
  <c r="E73"/>
  <c r="J54"/>
  <c r="F54"/>
  <c r="F52"/>
  <c r="E50"/>
  <c r="J24"/>
  <c r="E24"/>
  <c r="J78"/>
  <c r="J23"/>
  <c r="J18"/>
  <c r="E18"/>
  <c r="F55"/>
  <c r="J17"/>
  <c r="J12"/>
  <c r="J52"/>
  <c r="E7"/>
  <c r="E48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3" r="J37"/>
  <c r="J36"/>
  <c i="1" r="AY56"/>
  <c i="3" r="J35"/>
  <c i="1" r="AX56"/>
  <c i="3"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52"/>
  <c r="E7"/>
  <c r="E73"/>
  <c i="2" r="J37"/>
  <c r="J36"/>
  <c i="1" r="AY55"/>
  <c i="2" r="J35"/>
  <c i="1" r="AX55"/>
  <c i="2"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55"/>
  <c r="J17"/>
  <c r="J12"/>
  <c r="J74"/>
  <c r="E7"/>
  <c r="E48"/>
  <c i="1" r="L50"/>
  <c r="AM50"/>
  <c r="AM49"/>
  <c r="L49"/>
  <c r="AM47"/>
  <c r="L47"/>
  <c r="L45"/>
  <c r="L44"/>
  <c i="3" r="BK91"/>
  <c r="BK100"/>
  <c r="BK104"/>
  <c i="4" r="F36"/>
  <c i="1" r="BC57"/>
  <c i="5" r="J34"/>
  <c i="1" r="AW58"/>
  <c i="2" r="BK82"/>
  <c i="4" r="BK84"/>
  <c i="2" r="BK85"/>
  <c i="3" r="J100"/>
  <c i="6" r="F34"/>
  <c i="1" r="BA59"/>
  <c i="3" r="J111"/>
  <c r="J104"/>
  <c r="BK111"/>
  <c i="6" r="F37"/>
  <c i="1" r="BD59"/>
  <c i="3" r="J97"/>
  <c r="J89"/>
  <c i="5" r="F36"/>
  <c i="1" r="BC58"/>
  <c i="2" r="J82"/>
  <c i="3" r="BK94"/>
  <c r="J86"/>
  <c i="5" r="J84"/>
  <c i="6" r="BK84"/>
  <c i="4" r="F35"/>
  <c i="1" r="BB57"/>
  <c i="6" r="F36"/>
  <c i="1" r="BC59"/>
  <c i="4" r="J34"/>
  <c i="1" r="AW57"/>
  <c i="5" r="F37"/>
  <c i="1" r="BD58"/>
  <c i="4" r="F37"/>
  <c i="1" r="BD57"/>
  <c i="3" r="BK89"/>
  <c i="6" r="J84"/>
  <c i="3" r="J107"/>
  <c r="J94"/>
  <c i="5" r="BK84"/>
  <c i="3" r="BK86"/>
  <c i="5" r="F35"/>
  <c i="1" r="BB58"/>
  <c i="3" r="BK97"/>
  <c i="2" r="J85"/>
  <c i="1" r="AS54"/>
  <c i="3" r="J91"/>
  <c i="4" r="J84"/>
  <c i="3" r="BK107"/>
  <c i="6" r="F35"/>
  <c i="1" r="BB59"/>
  <c i="3" l="1" r="R85"/>
  <c i="2" r="P81"/>
  <c r="P80"/>
  <c i="1" r="AU55"/>
  <c i="3" r="BK103"/>
  <c r="J103"/>
  <c r="J62"/>
  <c i="2" r="BK81"/>
  <c r="J81"/>
  <c r="J60"/>
  <c i="3" r="T85"/>
  <c i="2" r="T81"/>
  <c r="T80"/>
  <c i="3" r="P85"/>
  <c r="R103"/>
  <c i="2" r="R81"/>
  <c r="R80"/>
  <c i="3" r="BK85"/>
  <c r="J85"/>
  <c r="J61"/>
  <c r="P103"/>
  <c r="T103"/>
  <c i="5" r="BK83"/>
  <c r="J83"/>
  <c r="J61"/>
  <c i="6" r="BK83"/>
  <c r="BK82"/>
  <c r="BK81"/>
  <c r="J81"/>
  <c i="3" r="BK110"/>
  <c r="J110"/>
  <c r="J63"/>
  <c i="4" r="BK83"/>
  <c r="J83"/>
  <c r="J61"/>
  <c i="6" r="J52"/>
  <c r="J78"/>
  <c r="F78"/>
  <c r="BE84"/>
  <c r="E48"/>
  <c i="5" r="F78"/>
  <c r="BE84"/>
  <c r="E71"/>
  <c r="J55"/>
  <c r="J75"/>
  <c i="4" r="J55"/>
  <c i="3" r="BK84"/>
  <c r="J84"/>
  <c r="J60"/>
  <c i="4" r="E48"/>
  <c r="J52"/>
  <c r="F55"/>
  <c r="BE84"/>
  <c i="2" r="BK80"/>
  <c r="J80"/>
  <c r="J59"/>
  <c i="3" r="E48"/>
  <c r="J77"/>
  <c r="J80"/>
  <c r="BE86"/>
  <c r="BE100"/>
  <c r="BE107"/>
  <c r="BE111"/>
  <c r="BE89"/>
  <c r="BE97"/>
  <c r="BE104"/>
  <c r="F55"/>
  <c r="BE94"/>
  <c r="BE91"/>
  <c i="2" r="E70"/>
  <c r="J52"/>
  <c r="J55"/>
  <c r="F77"/>
  <c r="BE82"/>
  <c r="BE85"/>
  <c i="6" r="J34"/>
  <c i="1" r="AW59"/>
  <c i="5" r="J33"/>
  <c i="1" r="AV58"/>
  <c r="AT58"/>
  <c i="2" r="F37"/>
  <c i="1" r="BD55"/>
  <c i="3" r="F36"/>
  <c i="1" r="BC56"/>
  <c i="3" r="F37"/>
  <c i="1" r="BD56"/>
  <c i="2" r="F34"/>
  <c i="1" r="BA55"/>
  <c i="3" r="J34"/>
  <c i="1" r="AW56"/>
  <c i="2" r="F36"/>
  <c i="1" r="BC55"/>
  <c i="2" r="F35"/>
  <c i="1" r="BB55"/>
  <c i="6" r="J30"/>
  <c i="4" r="J33"/>
  <c i="1" r="AV57"/>
  <c r="AT57"/>
  <c i="3" r="F35"/>
  <c i="1" r="BB56"/>
  <c i="3" r="F34"/>
  <c i="1" r="BA56"/>
  <c i="5" r="F34"/>
  <c i="1" r="BA58"/>
  <c i="6" r="J33"/>
  <c i="1" r="AV59"/>
  <c i="4" r="F34"/>
  <c i="1" r="BA57"/>
  <c i="2" r="J34"/>
  <c i="1" r="AW55"/>
  <c i="3" l="1" r="T84"/>
  <c r="T83"/>
  <c r="P84"/>
  <c r="P83"/>
  <c i="1" r="AU56"/>
  <c i="3" r="R84"/>
  <c r="R83"/>
  <c i="1" r="AG59"/>
  <c i="4" r="BK82"/>
  <c r="J82"/>
  <c r="J60"/>
  <c i="6" r="J82"/>
  <c r="J60"/>
  <c r="J83"/>
  <c r="J61"/>
  <c i="5" r="BK82"/>
  <c r="J82"/>
  <c r="J60"/>
  <c i="6" r="J59"/>
  <c r="J39"/>
  <c i="3" r="BK83"/>
  <c r="J83"/>
  <c r="J59"/>
  <c i="5" r="F33"/>
  <c i="1" r="AZ58"/>
  <c i="2" r="J30"/>
  <c i="1" r="AG55"/>
  <c i="3" r="F33"/>
  <c i="1" r="AZ56"/>
  <c r="AT59"/>
  <c r="BB54"/>
  <c r="W31"/>
  <c r="AU54"/>
  <c i="6" r="F33"/>
  <c i="1" r="AZ59"/>
  <c r="BA54"/>
  <c r="W30"/>
  <c r="BC54"/>
  <c r="W32"/>
  <c r="BD54"/>
  <c r="W33"/>
  <c i="4" r="F33"/>
  <c i="1" r="AZ57"/>
  <c i="3" r="J33"/>
  <c i="1" r="AV56"/>
  <c r="AT56"/>
  <c i="2" r="F33"/>
  <c i="1" r="AZ55"/>
  <c i="2" r="J33"/>
  <c i="1" r="AV55"/>
  <c r="AT55"/>
  <c i="5" l="1" r="BK81"/>
  <c r="J81"/>
  <c r="J59"/>
  <c i="4" r="BK81"/>
  <c r="J81"/>
  <c r="J59"/>
  <c i="1" r="AN59"/>
  <c r="AN55"/>
  <c i="2" r="J39"/>
  <c i="3" r="J30"/>
  <c i="1" r="AG56"/>
  <c r="AN56"/>
  <c r="AX54"/>
  <c r="AY54"/>
  <c r="AZ54"/>
  <c r="AV54"/>
  <c r="AK29"/>
  <c r="AW54"/>
  <c r="AK30"/>
  <c i="3" l="1" r="J39"/>
  <c i="5" r="J30"/>
  <c i="1" r="AG58"/>
  <c r="AN58"/>
  <c i="4" r="J30"/>
  <c i="1" r="AG57"/>
  <c r="AN57"/>
  <c r="AT54"/>
  <c r="W29"/>
  <c i="5" l="1" r="J39"/>
  <c i="4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<sst xmlns="http://schemas.openxmlformats.org/spreadsheetml/2006/main">
  <si>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</si>
  <si>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</si>
  <si>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</si>
  <si>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</si>
  <si>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</si>
  <si>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{a06e4cd6-01dd-4b6b-91aa-85715702535d}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</si>
  <si>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</si>
  <si>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</si>
  <si>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</si>
  <si>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</si>
  <si>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</si>
  <si>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</si>
  <si>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</si>
  <si>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</si>
  <si>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2022/059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</si>
  <si>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</si>
  <si>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</si>
  <si>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PSZ včetně výkonu autorského dozoru v k.ú. Kouty u Poděbrad – PEO 1, přístup</t>
  </si>
  <si>
    <t>KSO:</t>
  </si>
  <si>
    <t/>
  </si>
  <si>
    <t>CC-CZ:</t>
  </si>
  <si>
    <t>Místo:</t>
  </si>
  <si>
    <t>Kouty u Poděbrad</t>
  </si>
  <si>
    <t>Datum:</t>
  </si>
  <si>
    <t>20. 7. 2022</t>
  </si>
  <si>
    <t>Zadavatel:</t>
  </si>
  <si>
    <t>IČ:</t>
  </si>
  <si>
    <t xml:space="preserve">01312774 </t>
  </si>
  <si>
    <t>Česká republika – Státní pozemkový úřad</t>
  </si>
  <si>
    <t>DIČ:</t>
  </si>
  <si>
    <t>Uchazeč:</t>
  </si>
  <si>
    <t>Vyplň údaj</t>
  </si>
  <si>
    <t>Projektant:</t>
  </si>
  <si>
    <t xml:space="preserve">48110141 </t>
  </si>
  <si>
    <t>Agroplan spol. s r.o. - ing.Radek Dlouhý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</si>
  <si>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</si>
  <si>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</si>
  <si>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</si>
  <si>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</si>
  <si>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</si>
  <si>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</si>
  <si>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</si>
  <si>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</si>
  <si>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</si>
  <si>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</si>
  <si>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</si>
  <si>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</si>
  <si>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</si>
  <si>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</si>
  <si>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</si>
  <si>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</si>
  <si>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</si>
  <si>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</si>
  <si>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</si>
  <si>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</si>
  <si>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</si>
  <si>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</si>
  <si>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</si>
  <si>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</si>
  <si>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</si>
  <si>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</si>
  <si>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</si>
  <si>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</si>
  <si>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</si>
  <si>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</si>
  <si>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</si>
  <si>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</si>
  <si>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</si>
  <si>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</si>
  <si>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</si>
  <si>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</si>
  <si>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</si>
  <si>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</si>
  <si>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</si>
  <si>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</si>
  <si>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</si>
  <si>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</si>
  <si>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</si>
  <si>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</si>
  <si>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</si>
  <si>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</si>
  <si>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STA</t>
  </si>
  <si>
    <t>1</t>
  </si>
  <si>
    <t>{50449188-b4c5-4192-956e-4b61c6177374}</t>
  </si>
  <si>
    <t>2</t>
  </si>
  <si>
    <t>SO 01</t>
  </si>
  <si>
    <t>Výsadba PEO1 včetně řešení přístupu</t>
  </si>
  <si>
    <t>{730ff7ef-89d2-4937-9068-966b36b42588}</t>
  </si>
  <si>
    <t>SO 02.1</t>
  </si>
  <si>
    <t>Povýsadbová péče 1.rok</t>
  </si>
  <si>
    <t>{165a094d-96c7-413c-8b23-febebe2c7304}</t>
  </si>
  <si>
    <t>SO 02.2</t>
  </si>
  <si>
    <t>Povýsadbová péče 2.rok</t>
  </si>
  <si>
    <t>{241edc76-43d0-4386-9bca-2afd48a19d6d}</t>
  </si>
  <si>
    <t>SO 02.3</t>
  </si>
  <si>
    <t>Povýsadbová péče 3.rok</t>
  </si>
  <si>
    <t>{0d5b4ce0-abc6-4801-a276-54aa3685ccd4}</t>
  </si>
  <si>
    <t>KRYCÍ LIST SOUPISU PRACÍ</t>
  </si>
  <si>
    <t>Objekt:</t>
  </si>
  <si>
    <t>SO 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</si>
  <si>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</si>
  <si>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</si>
  <si>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</si>
  <si>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</si>
  <si>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</si>
  <si>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</si>
  <si>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</si>
  <si>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</si>
  <si>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</si>
  <si>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</si>
  <si>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</si>
  <si>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</si>
  <si>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</si>
  <si>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</si>
  <si>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</si>
  <si>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</si>
  <si>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</si>
  <si>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</si>
  <si>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</si>
  <si>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</si>
  <si>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</si>
  <si>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</si>
  <si>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012002000</t>
  </si>
  <si>
    <t>Geodetické práce</t>
  </si>
  <si>
    <t>bodů</t>
  </si>
  <si>
    <t>CS ÚRS 2022 02</t>
  </si>
  <si>
    <t>1024</t>
  </si>
  <si>
    <t>-497345050</t>
  </si>
  <si>
    <t>PP</t>
  </si>
  <si>
    <t xml:space="preserve">Geodetické práce - vytyčení a výsadeb </t>
  </si>
  <si>
    <t>Online PSC</t>
  </si>
  <si>
    <t>https://podminky.urs.cz/item/CS_URS_2022_02/012002000</t>
  </si>
  <si>
    <t>030001000</t>
  </si>
  <si>
    <t>Zařízení staveniště</t>
  </si>
  <si>
    <t>kompl</t>
  </si>
  <si>
    <t>-1644985036</t>
  </si>
  <si>
    <t>https://podminky.urs.cz/item/CS_URS_2022_02/030001000</t>
  </si>
  <si>
    <t>SO 01 - Výsadba PEO1 včetně řešení přístupu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</si>
  <si>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</si>
  <si>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</si>
  <si>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</si>
  <si>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</si>
  <si>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HSV</t>
  </si>
  <si>
    <t>Práce a dodávky HSV</t>
  </si>
  <si>
    <t>Zemní práce</t>
  </si>
  <si>
    <t>181451121</t>
  </si>
  <si>
    <t>Založení lučního trávníku výsevem pl přes 1000 m2 v rovině a ve svahu do 1:5</t>
  </si>
  <si>
    <t>m2</t>
  </si>
  <si>
    <t>4</t>
  </si>
  <si>
    <t>628831014</t>
  </si>
  <si>
    <t>Založení trávníku na půdě předem připravené plochy přes 1000 m2 výsevem včetně utažení lučního v rovině nebo na svahu do 1:5</t>
  </si>
  <si>
    <t>https://podminky.urs.cz/item/CS_URS_2022_02/181451121</t>
  </si>
  <si>
    <t>M</t>
  </si>
  <si>
    <t>005R.pol.03</t>
  </si>
  <si>
    <t>Pangejt – jetelotravní komunikační směs</t>
  </si>
  <si>
    <t>kg</t>
  </si>
  <si>
    <t>8</t>
  </si>
  <si>
    <t>-1066050325</t>
  </si>
  <si>
    <t xml:space="preserve">Pangejt – jetelotravní komunikační směs - výsevek 10 g/m2
</t>
  </si>
  <si>
    <t>3</t>
  </si>
  <si>
    <t>183403151</t>
  </si>
  <si>
    <t>Obdělání půdy smykováním v rovině a svahu do 1:5</t>
  </si>
  <si>
    <t>1803578339</t>
  </si>
  <si>
    <t>Obdělání půdy smykováním v rovině nebo na svahu do 1:5</t>
  </si>
  <si>
    <t>https://podminky.urs.cz/item/CS_URS_2022_02/183403151</t>
  </si>
  <si>
    <t>183403152</t>
  </si>
  <si>
    <t>Obdělání půdy vláčením v rovině a svahu do 1:5</t>
  </si>
  <si>
    <t>-817001991</t>
  </si>
  <si>
    <t>Obdělání půdy vláčením v rovině nebo na svahu do 1:5</t>
  </si>
  <si>
    <t>https://podminky.urs.cz/item/CS_URS_2022_02/183403152</t>
  </si>
  <si>
    <t>183403161</t>
  </si>
  <si>
    <t>Obdělání půdy válením v rovině a svahu do 1:5</t>
  </si>
  <si>
    <t>820839021</t>
  </si>
  <si>
    <t>Obdělání půdy válením v rovině nebo na svahu do 1:5</t>
  </si>
  <si>
    <t>https://podminky.urs.cz/item/CS_URS_2022_02/183403161</t>
  </si>
  <si>
    <t>6</t>
  </si>
  <si>
    <t>183551113</t>
  </si>
  <si>
    <t>Úprava půdy první orbou hl do 0,3 m ploch do 5 ha sklonu do 5°</t>
  </si>
  <si>
    <t>ha</t>
  </si>
  <si>
    <t>-1906587146</t>
  </si>
  <si>
    <t>Úprava zemědělské půdy - orba první hl. do 0,30 m, na ploše jednotlivě do 5 ha, o sklonu do 5°</t>
  </si>
  <si>
    <t>https://podminky.urs.cz/item/CS_URS_2022_02/183551113</t>
  </si>
  <si>
    <t>Svislé a kompletní konstrukce</t>
  </si>
  <si>
    <t>7</t>
  </si>
  <si>
    <t>338951113</t>
  </si>
  <si>
    <t>Osazování sloupků a vzpěr plotových dřevěných s impregnací se zasypáním zeminou a udusáním</t>
  </si>
  <si>
    <t>kus</t>
  </si>
  <si>
    <t>1805303756</t>
  </si>
  <si>
    <t>Osazování sloupků a vzpěr plotových dřevěných se zasypáním zeminou a udusáním s impregnací spodní části</t>
  </si>
  <si>
    <t>https://podminky.urs.cz/item/CS_URS_2022_02/338951113</t>
  </si>
  <si>
    <t>05217118R</t>
  </si>
  <si>
    <t>tyče dřevěné v kůře D 20mm dl 8m</t>
  </si>
  <si>
    <t>m3</t>
  </si>
  <si>
    <t>799792053</t>
  </si>
  <si>
    <t>tyče dřevěné v kůře D 200mm dl 8m</t>
  </si>
  <si>
    <t>VV</t>
  </si>
  <si>
    <t>4*0,063 'Přepočtené koeficientem množství</t>
  </si>
  <si>
    <t>998</t>
  </si>
  <si>
    <t>Přesun hmot</t>
  </si>
  <si>
    <t>9</t>
  </si>
  <si>
    <t>998231311</t>
  </si>
  <si>
    <t>Přesun hmot pro sadovnické a krajinářské úpravy vodorovně do 5000 m</t>
  </si>
  <si>
    <t>t</t>
  </si>
  <si>
    <t>134832689</t>
  </si>
  <si>
    <t>Přesun hmot pro sadovnické a krajinářské úpravy - strojně dopravní vzdálenost do 5000 m</t>
  </si>
  <si>
    <t>https://podminky.urs.cz/item/CS_URS_2022_02/998231311</t>
  </si>
  <si>
    <t>SO 02.1 - Povýsadbová péče 1.rok</t>
  </si>
  <si>
    <t>111151331</t>
  </si>
  <si>
    <t xml:space="preserve">Pokosení trávníku lučního pl přes 10000 m2  v rovině a svahu do 1:5 - mulčování</t>
  </si>
  <si>
    <t>2028518895</t>
  </si>
  <si>
    <t>Pokosení trávníku při souvislé ploše přes 10000 m2 lučního v rovině nebo svahu do 1:5</t>
  </si>
  <si>
    <t>https://podminky.urs.cz/item/CS_URS_2022_02/111151331</t>
  </si>
  <si>
    <t>"3x ročně"1205,00*3</t>
  </si>
  <si>
    <t>SO 02.2 - Povýsadbová péče 2.rok</t>
  </si>
  <si>
    <t>-199927235</t>
  </si>
  <si>
    <t>SO 02.3 - Povýsadbová péče 3.rok</t>
  </si>
  <si>
    <t>1124968484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</si>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</sst>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002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451121" TargetMode="External" /><Relationship Id="rId2" Type="http://schemas.openxmlformats.org/officeDocument/2006/relationships/hyperlink" Target="https://podminky.urs.cz/item/CS_URS_2022_02/183403151" TargetMode="External" /><Relationship Id="rId3" Type="http://schemas.openxmlformats.org/officeDocument/2006/relationships/hyperlink" Target="https://podminky.urs.cz/item/CS_URS_2022_02/183403152" TargetMode="External" /><Relationship Id="rId4" Type="http://schemas.openxmlformats.org/officeDocument/2006/relationships/hyperlink" Target="https://podminky.urs.cz/item/CS_URS_2022_02/183403161" TargetMode="External" /><Relationship Id="rId5" Type="http://schemas.openxmlformats.org/officeDocument/2006/relationships/hyperlink" Target="https://podminky.urs.cz/item/CS_URS_2022_02/183551113" TargetMode="External" /><Relationship Id="rId6" Type="http://schemas.openxmlformats.org/officeDocument/2006/relationships/hyperlink" Target="https://podminky.urs.cz/item/CS_URS_2022_02/338951113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2022/059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Realizace PSZ včetně výkonu autorského dozoru v k.ú. Kouty u Poděbrad – PEO 1, přístup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Kouty u Poděbrad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20. 7. 2022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Česká republika – 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>Agroplan spol. s r.o. - ing.Radek Dlouhý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ROUND(SUM(AS55:AS59),2)</f>
        <v>0</v>
      </c>
      <c r="AT54" s="105">
        <f>ROUND(SUM(AV54:AW54),2)</f>
        <v>0</v>
      </c>
      <c r="AU54" s="106">
        <f>ROUND(SUM(AU55:AU59),5)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ROUND(SUM(AZ55:AZ59),2)</f>
        <v>0</v>
      </c>
      <c r="BA54" s="105">
        <f>ROUND(SUM(BA55:BA59),2)</f>
        <v>0</v>
      </c>
      <c r="BB54" s="105">
        <f>ROUND(SUM(BB55:BB59),2)</f>
        <v>0</v>
      </c>
      <c r="BC54" s="105">
        <f>ROUND(SUM(BC55:BC59),2)</f>
        <v>0</v>
      </c>
      <c r="BD54" s="107">
        <f>ROUND(SUM(BD55:BD59),2)</f>
        <v>0</v>
      </c>
      <c r="BE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16.5" customHeight="1">
      <c r="A55" s="110" t="s">
        <v>78</v>
      </c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00 - Vedlejší rozpočto...'!J30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81</v>
      </c>
      <c r="AR55" s="117"/>
      <c r="AS55" s="118">
        <v>0</v>
      </c>
      <c r="AT55" s="119">
        <f>ROUND(SUM(AV55:AW55),2)</f>
        <v>0</v>
      </c>
      <c r="AU55" s="120">
        <f>'SO 00 - Vedlejší rozpočto...'!P80</f>
        <v>0</v>
      </c>
      <c r="AV55" s="119">
        <f>'SO 00 - Vedlejší rozpočto...'!J33</f>
        <v>0</v>
      </c>
      <c r="AW55" s="119">
        <f>'SO 00 - Vedlejší rozpočto...'!J34</f>
        <v>0</v>
      </c>
      <c r="AX55" s="119">
        <f>'SO 00 - Vedlejší rozpočto...'!J35</f>
        <v>0</v>
      </c>
      <c r="AY55" s="119">
        <f>'SO 00 - Vedlejší rozpočto...'!J36</f>
        <v>0</v>
      </c>
      <c r="AZ55" s="119">
        <f>'SO 00 - Vedlejší rozpočto...'!F33</f>
        <v>0</v>
      </c>
      <c r="BA55" s="119">
        <f>'SO 00 - Vedlejší rozpočto...'!F34</f>
        <v>0</v>
      </c>
      <c r="BB55" s="119">
        <f>'SO 00 - Vedlejší rozpočto...'!F35</f>
        <v>0</v>
      </c>
      <c r="BC55" s="119">
        <f>'SO 00 - Vedlejší rozpočto...'!F36</f>
        <v>0</v>
      </c>
      <c r="BD55" s="121">
        <f>'SO 00 - Vedlejší rozpočto...'!F37</f>
        <v>0</v>
      </c>
      <c r="BE55" s="7"/>
      <c r="BT55" s="122" t="s">
        <v>82</v>
      </c>
      <c r="BV55" s="122" t="s">
        <v>76</v>
      </c>
      <c r="BW55" s="122" t="s">
        <v>83</v>
      </c>
      <c r="BX55" s="122" t="s">
        <v>5</v>
      </c>
      <c r="CL55" s="122" t="s">
        <v>19</v>
      </c>
      <c r="CM55" s="122" t="s">
        <v>84</v>
      </c>
    </row>
    <row r="56" s="7" customFormat="1" ht="16.5" customHeight="1">
      <c r="A56" s="110" t="s">
        <v>78</v>
      </c>
      <c r="B56" s="111"/>
      <c r="C56" s="112"/>
      <c r="D56" s="113" t="s">
        <v>85</v>
      </c>
      <c r="E56" s="113"/>
      <c r="F56" s="113"/>
      <c r="G56" s="113"/>
      <c r="H56" s="113"/>
      <c r="I56" s="114"/>
      <c r="J56" s="113" t="s">
        <v>86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01 - Výsadba PEO1 včet...'!J30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81</v>
      </c>
      <c r="AR56" s="117"/>
      <c r="AS56" s="118">
        <v>0</v>
      </c>
      <c r="AT56" s="119">
        <f>ROUND(SUM(AV56:AW56),2)</f>
        <v>0</v>
      </c>
      <c r="AU56" s="120">
        <f>'SO 01 - Výsadba PEO1 včet...'!P83</f>
        <v>0</v>
      </c>
      <c r="AV56" s="119">
        <f>'SO 01 - Výsadba PEO1 včet...'!J33</f>
        <v>0</v>
      </c>
      <c r="AW56" s="119">
        <f>'SO 01 - Výsadba PEO1 včet...'!J34</f>
        <v>0</v>
      </c>
      <c r="AX56" s="119">
        <f>'SO 01 - Výsadba PEO1 včet...'!J35</f>
        <v>0</v>
      </c>
      <c r="AY56" s="119">
        <f>'SO 01 - Výsadba PEO1 včet...'!J36</f>
        <v>0</v>
      </c>
      <c r="AZ56" s="119">
        <f>'SO 01 - Výsadba PEO1 včet...'!F33</f>
        <v>0</v>
      </c>
      <c r="BA56" s="119">
        <f>'SO 01 - Výsadba PEO1 včet...'!F34</f>
        <v>0</v>
      </c>
      <c r="BB56" s="119">
        <f>'SO 01 - Výsadba PEO1 včet...'!F35</f>
        <v>0</v>
      </c>
      <c r="BC56" s="119">
        <f>'SO 01 - Výsadba PEO1 včet...'!F36</f>
        <v>0</v>
      </c>
      <c r="BD56" s="121">
        <f>'SO 01 - Výsadba PEO1 včet...'!F37</f>
        <v>0</v>
      </c>
      <c r="BE56" s="7"/>
      <c r="BT56" s="122" t="s">
        <v>82</v>
      </c>
      <c r="BV56" s="122" t="s">
        <v>76</v>
      </c>
      <c r="BW56" s="122" t="s">
        <v>87</v>
      </c>
      <c r="BX56" s="122" t="s">
        <v>5</v>
      </c>
      <c r="CL56" s="122" t="s">
        <v>19</v>
      </c>
      <c r="CM56" s="122" t="s">
        <v>84</v>
      </c>
    </row>
    <row r="57" s="7" customFormat="1" ht="24.75" customHeight="1">
      <c r="A57" s="110" t="s">
        <v>78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02.1 - Povýsadbová péč...'!J30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81</v>
      </c>
      <c r="AR57" s="117"/>
      <c r="AS57" s="118">
        <v>0</v>
      </c>
      <c r="AT57" s="119">
        <f>ROUND(SUM(AV57:AW57),2)</f>
        <v>0</v>
      </c>
      <c r="AU57" s="120">
        <f>'SO 02.1 - Povýsadbová péč...'!P81</f>
        <v>0</v>
      </c>
      <c r="AV57" s="119">
        <f>'SO 02.1 - Povýsadbová péč...'!J33</f>
        <v>0</v>
      </c>
      <c r="AW57" s="119">
        <f>'SO 02.1 - Povýsadbová péč...'!J34</f>
        <v>0</v>
      </c>
      <c r="AX57" s="119">
        <f>'SO 02.1 - Povýsadbová péč...'!J35</f>
        <v>0</v>
      </c>
      <c r="AY57" s="119">
        <f>'SO 02.1 - Povýsadbová péč...'!J36</f>
        <v>0</v>
      </c>
      <c r="AZ57" s="119">
        <f>'SO 02.1 - Povýsadbová péč...'!F33</f>
        <v>0</v>
      </c>
      <c r="BA57" s="119">
        <f>'SO 02.1 - Povýsadbová péč...'!F34</f>
        <v>0</v>
      </c>
      <c r="BB57" s="119">
        <f>'SO 02.1 - Povýsadbová péč...'!F35</f>
        <v>0</v>
      </c>
      <c r="BC57" s="119">
        <f>'SO 02.1 - Povýsadbová péč...'!F36</f>
        <v>0</v>
      </c>
      <c r="BD57" s="121">
        <f>'SO 02.1 - Povýsadbová péč...'!F37</f>
        <v>0</v>
      </c>
      <c r="BE57" s="7"/>
      <c r="BT57" s="122" t="s">
        <v>82</v>
      </c>
      <c r="BV57" s="122" t="s">
        <v>76</v>
      </c>
      <c r="BW57" s="122" t="s">
        <v>90</v>
      </c>
      <c r="BX57" s="122" t="s">
        <v>5</v>
      </c>
      <c r="CL57" s="122" t="s">
        <v>19</v>
      </c>
      <c r="CM57" s="122" t="s">
        <v>84</v>
      </c>
    </row>
    <row r="58" s="7" customFormat="1" ht="24.75" customHeight="1">
      <c r="A58" s="110" t="s">
        <v>78</v>
      </c>
      <c r="B58" s="111"/>
      <c r="C58" s="112"/>
      <c r="D58" s="113" t="s">
        <v>91</v>
      </c>
      <c r="E58" s="113"/>
      <c r="F58" s="113"/>
      <c r="G58" s="113"/>
      <c r="H58" s="113"/>
      <c r="I58" s="114"/>
      <c r="J58" s="113" t="s">
        <v>92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 02.2 - Povýsadbová péč...'!J30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81</v>
      </c>
      <c r="AR58" s="117"/>
      <c r="AS58" s="118">
        <v>0</v>
      </c>
      <c r="AT58" s="119">
        <f>ROUND(SUM(AV58:AW58),2)</f>
        <v>0</v>
      </c>
      <c r="AU58" s="120">
        <f>'SO 02.2 - Povýsadbová péč...'!P81</f>
        <v>0</v>
      </c>
      <c r="AV58" s="119">
        <f>'SO 02.2 - Povýsadbová péč...'!J33</f>
        <v>0</v>
      </c>
      <c r="AW58" s="119">
        <f>'SO 02.2 - Povýsadbová péč...'!J34</f>
        <v>0</v>
      </c>
      <c r="AX58" s="119">
        <f>'SO 02.2 - Povýsadbová péč...'!J35</f>
        <v>0</v>
      </c>
      <c r="AY58" s="119">
        <f>'SO 02.2 - Povýsadbová péč...'!J36</f>
        <v>0</v>
      </c>
      <c r="AZ58" s="119">
        <f>'SO 02.2 - Povýsadbová péč...'!F33</f>
        <v>0</v>
      </c>
      <c r="BA58" s="119">
        <f>'SO 02.2 - Povýsadbová péč...'!F34</f>
        <v>0</v>
      </c>
      <c r="BB58" s="119">
        <f>'SO 02.2 - Povýsadbová péč...'!F35</f>
        <v>0</v>
      </c>
      <c r="BC58" s="119">
        <f>'SO 02.2 - Povýsadbová péč...'!F36</f>
        <v>0</v>
      </c>
      <c r="BD58" s="121">
        <f>'SO 02.2 - Povýsadbová péč...'!F37</f>
        <v>0</v>
      </c>
      <c r="BE58" s="7"/>
      <c r="BT58" s="122" t="s">
        <v>82</v>
      </c>
      <c r="BV58" s="122" t="s">
        <v>76</v>
      </c>
      <c r="BW58" s="122" t="s">
        <v>93</v>
      </c>
      <c r="BX58" s="122" t="s">
        <v>5</v>
      </c>
      <c r="CL58" s="122" t="s">
        <v>19</v>
      </c>
      <c r="CM58" s="122" t="s">
        <v>84</v>
      </c>
    </row>
    <row r="59" s="7" customFormat="1" ht="24.75" customHeight="1">
      <c r="A59" s="110" t="s">
        <v>78</v>
      </c>
      <c r="B59" s="111"/>
      <c r="C59" s="112"/>
      <c r="D59" s="113" t="s">
        <v>94</v>
      </c>
      <c r="E59" s="113"/>
      <c r="F59" s="113"/>
      <c r="G59" s="113"/>
      <c r="H59" s="113"/>
      <c r="I59" s="114"/>
      <c r="J59" s="113" t="s">
        <v>95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'SO 02.3 - Povýsadbová péč...'!J30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81</v>
      </c>
      <c r="AR59" s="117"/>
      <c r="AS59" s="123">
        <v>0</v>
      </c>
      <c r="AT59" s="124">
        <f>ROUND(SUM(AV59:AW59),2)</f>
        <v>0</v>
      </c>
      <c r="AU59" s="125">
        <f>'SO 02.3 - Povýsadbová péč...'!P81</f>
        <v>0</v>
      </c>
      <c r="AV59" s="124">
        <f>'SO 02.3 - Povýsadbová péč...'!J33</f>
        <v>0</v>
      </c>
      <c r="AW59" s="124">
        <f>'SO 02.3 - Povýsadbová péč...'!J34</f>
        <v>0</v>
      </c>
      <c r="AX59" s="124">
        <f>'SO 02.3 - Povýsadbová péč...'!J35</f>
        <v>0</v>
      </c>
      <c r="AY59" s="124">
        <f>'SO 02.3 - Povýsadbová péč...'!J36</f>
        <v>0</v>
      </c>
      <c r="AZ59" s="124">
        <f>'SO 02.3 - Povýsadbová péč...'!F33</f>
        <v>0</v>
      </c>
      <c r="BA59" s="124">
        <f>'SO 02.3 - Povýsadbová péč...'!F34</f>
        <v>0</v>
      </c>
      <c r="BB59" s="124">
        <f>'SO 02.3 - Povýsadbová péč...'!F35</f>
        <v>0</v>
      </c>
      <c r="BC59" s="124">
        <f>'SO 02.3 - Povýsadbová péč...'!F36</f>
        <v>0</v>
      </c>
      <c r="BD59" s="126">
        <f>'SO 02.3 - Povýsadbová péč...'!F37</f>
        <v>0</v>
      </c>
      <c r="BE59" s="7"/>
      <c r="BT59" s="122" t="s">
        <v>82</v>
      </c>
      <c r="BV59" s="122" t="s">
        <v>76</v>
      </c>
      <c r="BW59" s="122" t="s">
        <v>96</v>
      </c>
      <c r="BX59" s="122" t="s">
        <v>5</v>
      </c>
      <c r="CL59" s="122" t="s">
        <v>19</v>
      </c>
      <c r="CM59" s="122" t="s">
        <v>84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sheet="1" formatColumns="0" formatRows="0" objects="1" scenarios="1" spinCount="100000" saltValue="vV8LWVaU0YoSnsCK+AHOzhBROL1WIfbHfTZgjbI+SB9tJRpfdq6FoWSbfh3Ft6GYPdcSOFoqop+gEydnCSYNXQ==" hashValue="VoVPXfbecLqfHq2k/GRweOiY+uc1LoEPga1M8IAjcFL8dvvQ8no38pYXzqJ/OlBrNLu1THR7ALxNp8ICdRdWAQ==" algorithmName="SHA-512" password="88A1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 - Vedlejší rozpočto...'!C2" display="/"/>
    <hyperlink ref="A56" location="'SO 01 - Výsadba PEO1 včet...'!C2" display="/"/>
    <hyperlink ref="A57" location="'SO 02.1 - Povýsadbová péč...'!C2" display="/"/>
    <hyperlink ref="A58" location="'SO 02.2 - Povýsadbová péč...'!C2" display="/"/>
    <hyperlink ref="A59" location="'SO 02.3 - Povýsadbová pé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97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Realizace PSZ včetně výkonu autorského dozoru v k.ú. Kouty u Poděbrad – PEO 1, přístup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98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20. 7. 2022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ROUND((SUM(BE80:BE87)),  2)</f>
        <v>0</v>
      </c>
      <c r="G33" s="37"/>
      <c r="H33" s="37"/>
      <c r="I33" s="147">
        <v>0.20999999999999999</v>
      </c>
      <c r="J33" s="146">
        <f>ROUND(((SUM(BE80:BE87))*I33),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ROUND((SUM(BF80:BF87)),  2)</f>
        <v>0</v>
      </c>
      <c r="G34" s="37"/>
      <c r="H34" s="37"/>
      <c r="I34" s="147">
        <v>0.14999999999999999</v>
      </c>
      <c r="J34" s="146">
        <f>ROUND(((SUM(BF80:BF87))*I34),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ROUND((SUM(BG80:BG87)),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ROUND((SUM(BH80:BH87)),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ROUND((SUM(BI80:BI87)),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Realizace PSZ včetně výkonu autorského dozoru v k.ú. Kouty u Poděbrad – PEO 1, přístup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98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00 -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Kouty u Poděbrad</v>
      </c>
      <c r="G52" s="39"/>
      <c r="H52" s="39"/>
      <c r="I52" s="31" t="s">
        <v>23</v>
      </c>
      <c r="J52" s="71" t="str">
        <f>IF(J12="","",J12)</f>
        <v>20. 7. 2022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Česká republika – Státní pozemkový úřad</v>
      </c>
      <c r="G54" s="39"/>
      <c r="H54" s="39"/>
      <c r="I54" s="31" t="s">
        <v>32</v>
      </c>
      <c r="J54" s="35" t="str">
        <f>E21</f>
        <v>Agroplan spol. s r.o. - ing.Radek Dlouhý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101</v>
      </c>
      <c r="D57" s="161"/>
      <c r="E57" s="161"/>
      <c r="F57" s="161"/>
      <c r="G57" s="161"/>
      <c r="H57" s="161"/>
      <c r="I57" s="161"/>
      <c r="J57" s="162" t="s">
        <v>102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103</v>
      </c>
    </row>
    <row r="60" s="9" customFormat="1" ht="24.96" customHeight="1">
      <c r="A60" s="9"/>
      <c r="B60" s="164"/>
      <c r="C60" s="165"/>
      <c r="D60" s="166" t="s">
        <v>104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105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Realizace PSZ včetně výkonu autorského dozoru v k.ú. Kouty u Poděbrad – PEO 1, přístup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98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SO 00 - Vedlejší rozpočtové náklady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Kouty u Poděbrad</v>
      </c>
      <c r="G74" s="39"/>
      <c r="H74" s="39"/>
      <c r="I74" s="31" t="s">
        <v>23</v>
      </c>
      <c r="J74" s="71" t="str">
        <f>IF(J12="","",J12)</f>
        <v>20. 7. 2022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25</v>
      </c>
      <c r="D76" s="39"/>
      <c r="E76" s="39"/>
      <c r="F76" s="26" t="str">
        <f>E15</f>
        <v>Česká republika – Státní pozemkový úřad</v>
      </c>
      <c r="G76" s="39"/>
      <c r="H76" s="39"/>
      <c r="I76" s="31" t="s">
        <v>32</v>
      </c>
      <c r="J76" s="35" t="str">
        <f>E21</f>
        <v>Agroplan spol. s r.o. - ing.Radek Dlouhý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36</v>
      </c>
      <c r="J77" s="35" t="str">
        <f>E24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106</v>
      </c>
      <c r="D79" s="173" t="s">
        <v>59</v>
      </c>
      <c r="E79" s="173" t="s">
        <v>55</v>
      </c>
      <c r="F79" s="173" t="s">
        <v>56</v>
      </c>
      <c r="G79" s="173" t="s">
        <v>107</v>
      </c>
      <c r="H79" s="173" t="s">
        <v>108</v>
      </c>
      <c r="I79" s="173" t="s">
        <v>109</v>
      </c>
      <c r="J79" s="173" t="s">
        <v>102</v>
      </c>
      <c r="K79" s="174" t="s">
        <v>110</v>
      </c>
      <c r="L79" s="175"/>
      <c r="M79" s="91" t="s">
        <v>19</v>
      </c>
      <c r="N79" s="92" t="s">
        <v>44</v>
      </c>
      <c r="O79" s="92" t="s">
        <v>111</v>
      </c>
      <c r="P79" s="92" t="s">
        <v>112</v>
      </c>
      <c r="Q79" s="92" t="s">
        <v>113</v>
      </c>
      <c r="R79" s="92" t="s">
        <v>114</v>
      </c>
      <c r="S79" s="92" t="s">
        <v>115</v>
      </c>
      <c r="T79" s="93" t="s">
        <v>116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117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73</v>
      </c>
      <c r="AU80" s="16" t="s">
        <v>103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73</v>
      </c>
      <c r="E81" s="184" t="s">
        <v>118</v>
      </c>
      <c r="F81" s="184" t="s">
        <v>80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SUM(P82:P87)</f>
        <v>0</v>
      </c>
      <c r="Q81" s="189"/>
      <c r="R81" s="190">
        <f>SUM(R82:R87)</f>
        <v>0</v>
      </c>
      <c r="S81" s="189"/>
      <c r="T81" s="191">
        <f>SUM(T82:T87)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119</v>
      </c>
      <c r="AT81" s="193" t="s">
        <v>73</v>
      </c>
      <c r="AU81" s="193" t="s">
        <v>74</v>
      </c>
      <c r="AY81" s="192" t="s">
        <v>120</v>
      </c>
      <c r="BK81" s="194">
        <f>SUM(BK82:BK87)</f>
        <v>0</v>
      </c>
    </row>
    <row r="82" s="2" customFormat="1" ht="16.5" customHeight="1">
      <c r="A82" s="37"/>
      <c r="B82" s="38"/>
      <c r="C82" s="195" t="s">
        <v>82</v>
      </c>
      <c r="D82" s="195" t="s">
        <v>121</v>
      </c>
      <c r="E82" s="196" t="s">
        <v>122</v>
      </c>
      <c r="F82" s="197" t="s">
        <v>123</v>
      </c>
      <c r="G82" s="198" t="s">
        <v>124</v>
      </c>
      <c r="H82" s="199">
        <v>10</v>
      </c>
      <c r="I82" s="200"/>
      <c r="J82" s="201">
        <f>ROUND(I82*H82,2)</f>
        <v>0</v>
      </c>
      <c r="K82" s="197" t="s">
        <v>125</v>
      </c>
      <c r="L82" s="43"/>
      <c r="M82" s="202" t="s">
        <v>19</v>
      </c>
      <c r="N82" s="203" t="s">
        <v>45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126</v>
      </c>
      <c r="AT82" s="206" t="s">
        <v>121</v>
      </c>
      <c r="AU82" s="206" t="s">
        <v>82</v>
      </c>
      <c r="AY82" s="16" t="s">
        <v>120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82</v>
      </c>
      <c r="BK82" s="207">
        <f>ROUND(I82*H82,2)</f>
        <v>0</v>
      </c>
      <c r="BL82" s="16" t="s">
        <v>126</v>
      </c>
      <c r="BM82" s="206" t="s">
        <v>127</v>
      </c>
    </row>
    <row r="83" s="2" customFormat="1">
      <c r="A83" s="37"/>
      <c r="B83" s="38"/>
      <c r="C83" s="39"/>
      <c r="D83" s="208" t="s">
        <v>128</v>
      </c>
      <c r="E83" s="39"/>
      <c r="F83" s="209" t="s">
        <v>129</v>
      </c>
      <c r="G83" s="39"/>
      <c r="H83" s="39"/>
      <c r="I83" s="210"/>
      <c r="J83" s="39"/>
      <c r="K83" s="39"/>
      <c r="L83" s="43"/>
      <c r="M83" s="211"/>
      <c r="N83" s="212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128</v>
      </c>
      <c r="AU83" s="16" t="s">
        <v>82</v>
      </c>
    </row>
    <row r="84" s="2" customFormat="1">
      <c r="A84" s="37"/>
      <c r="B84" s="38"/>
      <c r="C84" s="39"/>
      <c r="D84" s="213" t="s">
        <v>130</v>
      </c>
      <c r="E84" s="39"/>
      <c r="F84" s="214" t="s">
        <v>131</v>
      </c>
      <c r="G84" s="39"/>
      <c r="H84" s="39"/>
      <c r="I84" s="210"/>
      <c r="J84" s="39"/>
      <c r="K84" s="39"/>
      <c r="L84" s="43"/>
      <c r="M84" s="211"/>
      <c r="N84" s="212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130</v>
      </c>
      <c r="AU84" s="16" t="s">
        <v>82</v>
      </c>
    </row>
    <row r="85" s="2" customFormat="1" ht="16.5" customHeight="1">
      <c r="A85" s="37"/>
      <c r="B85" s="38"/>
      <c r="C85" s="195" t="s">
        <v>84</v>
      </c>
      <c r="D85" s="195" t="s">
        <v>121</v>
      </c>
      <c r="E85" s="196" t="s">
        <v>132</v>
      </c>
      <c r="F85" s="197" t="s">
        <v>133</v>
      </c>
      <c r="G85" s="198" t="s">
        <v>134</v>
      </c>
      <c r="H85" s="199">
        <v>1</v>
      </c>
      <c r="I85" s="200"/>
      <c r="J85" s="201">
        <f>ROUND(I85*H85,2)</f>
        <v>0</v>
      </c>
      <c r="K85" s="197" t="s">
        <v>125</v>
      </c>
      <c r="L85" s="43"/>
      <c r="M85" s="202" t="s">
        <v>19</v>
      </c>
      <c r="N85" s="203" t="s">
        <v>45</v>
      </c>
      <c r="O85" s="83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6" t="s">
        <v>126</v>
      </c>
      <c r="AT85" s="206" t="s">
        <v>121</v>
      </c>
      <c r="AU85" s="206" t="s">
        <v>82</v>
      </c>
      <c r="AY85" s="16" t="s">
        <v>120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6" t="s">
        <v>82</v>
      </c>
      <c r="BK85" s="207">
        <f>ROUND(I85*H85,2)</f>
        <v>0</v>
      </c>
      <c r="BL85" s="16" t="s">
        <v>126</v>
      </c>
      <c r="BM85" s="206" t="s">
        <v>135</v>
      </c>
    </row>
    <row r="86" s="2" customFormat="1">
      <c r="A86" s="37"/>
      <c r="B86" s="38"/>
      <c r="C86" s="39"/>
      <c r="D86" s="208" t="s">
        <v>128</v>
      </c>
      <c r="E86" s="39"/>
      <c r="F86" s="209" t="s">
        <v>133</v>
      </c>
      <c r="G86" s="39"/>
      <c r="H86" s="39"/>
      <c r="I86" s="210"/>
      <c r="J86" s="39"/>
      <c r="K86" s="39"/>
      <c r="L86" s="43"/>
      <c r="M86" s="211"/>
      <c r="N86" s="212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128</v>
      </c>
      <c r="AU86" s="16" t="s">
        <v>82</v>
      </c>
    </row>
    <row r="87" s="2" customFormat="1">
      <c r="A87" s="37"/>
      <c r="B87" s="38"/>
      <c r="C87" s="39"/>
      <c r="D87" s="213" t="s">
        <v>130</v>
      </c>
      <c r="E87" s="39"/>
      <c r="F87" s="214" t="s">
        <v>136</v>
      </c>
      <c r="G87" s="39"/>
      <c r="H87" s="39"/>
      <c r="I87" s="210"/>
      <c r="J87" s="39"/>
      <c r="K87" s="39"/>
      <c r="L87" s="43"/>
      <c r="M87" s="215"/>
      <c r="N87" s="216"/>
      <c r="O87" s="217"/>
      <c r="P87" s="217"/>
      <c r="Q87" s="217"/>
      <c r="R87" s="217"/>
      <c r="S87" s="217"/>
      <c r="T87" s="218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130</v>
      </c>
      <c r="AU87" s="16" t="s">
        <v>82</v>
      </c>
    </row>
    <row r="88" s="2" customFormat="1" ht="6.96" customHeight="1">
      <c r="A88" s="37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43"/>
      <c r="M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</sheetData>
  <sheetProtection sheet="1" autoFilter="0" formatColumns="0" formatRows="0" objects="1" scenarios="1" spinCount="100000" saltValue="wMmP6sA2BwrmQj1X4e9sNDKklgTPs5UZl+8FGP+5Udf8p6MQp/oEzpZdoAhGv5G9Svjhox9E73OnWxXPQ7FqEA==" hashValue="PmnzQWVTHl2866VA5T3ubBOd8Xdmfi8ArXG2Hwse7vAQIOM7dEQk+Cf+m0I7PoJDwWRjXudL2QINbT2u42lpBQ==" algorithmName="SHA-512" password="88A1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4" r:id="rId1" display="https://podminky.urs.cz/item/CS_URS_2022_02/012002000"/>
    <hyperlink ref="F87" r:id="rId2" display="https://podminky.urs.cz/item/CS_URS_2022_02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97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Realizace PSZ včetně výkonu autorského dozoru v k.ú. Kouty u Poděbrad – PEO 1, přístup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98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137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20. 7. 2022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ROUND((SUM(BE83:BE113)),  2)</f>
        <v>0</v>
      </c>
      <c r="G33" s="37"/>
      <c r="H33" s="37"/>
      <c r="I33" s="147">
        <v>0.20999999999999999</v>
      </c>
      <c r="J33" s="146">
        <f>ROUND(((SUM(BE83:BE113))*I33),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ROUND((SUM(BF83:BF113)),  2)</f>
        <v>0</v>
      </c>
      <c r="G34" s="37"/>
      <c r="H34" s="37"/>
      <c r="I34" s="147">
        <v>0.14999999999999999</v>
      </c>
      <c r="J34" s="146">
        <f>ROUND(((SUM(BF83:BF113))*I34),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ROUND((SUM(BG83:BG113)),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ROUND((SUM(BH83:BH113)),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ROUND((SUM(BI83:BI113)),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Realizace PSZ včetně výkonu autorského dozoru v k.ú. Kouty u Poděbrad – PEO 1, přístup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98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01 - Výsadba PEO1 včetně řešení přístupu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Kouty u Poděbrad</v>
      </c>
      <c r="G52" s="39"/>
      <c r="H52" s="39"/>
      <c r="I52" s="31" t="s">
        <v>23</v>
      </c>
      <c r="J52" s="71" t="str">
        <f>IF(J12="","",J12)</f>
        <v>20. 7. 2022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Česká republika – Státní pozemkový úřad</v>
      </c>
      <c r="G54" s="39"/>
      <c r="H54" s="39"/>
      <c r="I54" s="31" t="s">
        <v>32</v>
      </c>
      <c r="J54" s="35" t="str">
        <f>E21</f>
        <v>Agroplan spol. s r.o. - ing.Radek Dlouhý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101</v>
      </c>
      <c r="D57" s="161"/>
      <c r="E57" s="161"/>
      <c r="F57" s="161"/>
      <c r="G57" s="161"/>
      <c r="H57" s="161"/>
      <c r="I57" s="161"/>
      <c r="J57" s="162" t="s">
        <v>102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103</v>
      </c>
    </row>
    <row r="60" s="9" customFormat="1" ht="24.96" customHeight="1">
      <c r="A60" s="9"/>
      <c r="B60" s="164"/>
      <c r="C60" s="165"/>
      <c r="D60" s="166" t="s">
        <v>138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9"/>
      <c r="C61" s="220"/>
      <c r="D61" s="221" t="s">
        <v>139</v>
      </c>
      <c r="E61" s="222"/>
      <c r="F61" s="222"/>
      <c r="G61" s="222"/>
      <c r="H61" s="222"/>
      <c r="I61" s="222"/>
      <c r="J61" s="223">
        <f>J85</f>
        <v>0</v>
      </c>
      <c r="K61" s="220"/>
      <c r="L61" s="22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9"/>
      <c r="C62" s="220"/>
      <c r="D62" s="221" t="s">
        <v>140</v>
      </c>
      <c r="E62" s="222"/>
      <c r="F62" s="222"/>
      <c r="G62" s="222"/>
      <c r="H62" s="222"/>
      <c r="I62" s="222"/>
      <c r="J62" s="223">
        <f>J103</f>
        <v>0</v>
      </c>
      <c r="K62" s="220"/>
      <c r="L62" s="224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9"/>
      <c r="C63" s="220"/>
      <c r="D63" s="221" t="s">
        <v>141</v>
      </c>
      <c r="E63" s="222"/>
      <c r="F63" s="222"/>
      <c r="G63" s="222"/>
      <c r="H63" s="222"/>
      <c r="I63" s="222"/>
      <c r="J63" s="223">
        <f>J110</f>
        <v>0</v>
      </c>
      <c r="K63" s="220"/>
      <c r="L63" s="224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105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Realizace PSZ včetně výkonu autorského dozoru v k.ú. Kouty u Poděbrad – PEO 1, přístup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98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SO 01 - Výsadba PEO1 včetně řešení přístupu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Kouty u Poděbrad</v>
      </c>
      <c r="G77" s="39"/>
      <c r="H77" s="39"/>
      <c r="I77" s="31" t="s">
        <v>23</v>
      </c>
      <c r="J77" s="71" t="str">
        <f>IF(J12="","",J12)</f>
        <v>20. 7. 2022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5.65" customHeight="1">
      <c r="A79" s="37"/>
      <c r="B79" s="38"/>
      <c r="C79" s="31" t="s">
        <v>25</v>
      </c>
      <c r="D79" s="39"/>
      <c r="E79" s="39"/>
      <c r="F79" s="26" t="str">
        <f>E15</f>
        <v>Česká republika – Státní pozemkový úřad</v>
      </c>
      <c r="G79" s="39"/>
      <c r="H79" s="39"/>
      <c r="I79" s="31" t="s">
        <v>32</v>
      </c>
      <c r="J79" s="35" t="str">
        <f>E21</f>
        <v>Agroplan spol. s r.o. - ing.Radek Dlouhý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30</v>
      </c>
      <c r="D80" s="39"/>
      <c r="E80" s="39"/>
      <c r="F80" s="26" t="str">
        <f>IF(E18="","",E18)</f>
        <v>Vyplň údaj</v>
      </c>
      <c r="G80" s="39"/>
      <c r="H80" s="39"/>
      <c r="I80" s="31" t="s">
        <v>36</v>
      </c>
      <c r="J80" s="35" t="str">
        <f>E24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0" customFormat="1" ht="29.28" customHeight="1">
      <c r="A82" s="170"/>
      <c r="B82" s="171"/>
      <c r="C82" s="172" t="s">
        <v>106</v>
      </c>
      <c r="D82" s="173" t="s">
        <v>59</v>
      </c>
      <c r="E82" s="173" t="s">
        <v>55</v>
      </c>
      <c r="F82" s="173" t="s">
        <v>56</v>
      </c>
      <c r="G82" s="173" t="s">
        <v>107</v>
      </c>
      <c r="H82" s="173" t="s">
        <v>108</v>
      </c>
      <c r="I82" s="173" t="s">
        <v>109</v>
      </c>
      <c r="J82" s="173" t="s">
        <v>102</v>
      </c>
      <c r="K82" s="174" t="s">
        <v>110</v>
      </c>
      <c r="L82" s="175"/>
      <c r="M82" s="91" t="s">
        <v>19</v>
      </c>
      <c r="N82" s="92" t="s">
        <v>44</v>
      </c>
      <c r="O82" s="92" t="s">
        <v>111</v>
      </c>
      <c r="P82" s="92" t="s">
        <v>112</v>
      </c>
      <c r="Q82" s="92" t="s">
        <v>113</v>
      </c>
      <c r="R82" s="92" t="s">
        <v>114</v>
      </c>
      <c r="S82" s="92" t="s">
        <v>115</v>
      </c>
      <c r="T82" s="93" t="s">
        <v>116</v>
      </c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</row>
    <row r="83" s="2" customFormat="1" ht="22.8" customHeight="1">
      <c r="A83" s="37"/>
      <c r="B83" s="38"/>
      <c r="C83" s="98" t="s">
        <v>117</v>
      </c>
      <c r="D83" s="39"/>
      <c r="E83" s="39"/>
      <c r="F83" s="39"/>
      <c r="G83" s="39"/>
      <c r="H83" s="39"/>
      <c r="I83" s="39"/>
      <c r="J83" s="176">
        <f>BK83</f>
        <v>0</v>
      </c>
      <c r="K83" s="39"/>
      <c r="L83" s="43"/>
      <c r="M83" s="94"/>
      <c r="N83" s="177"/>
      <c r="O83" s="95"/>
      <c r="P83" s="178">
        <f>P84</f>
        <v>0</v>
      </c>
      <c r="Q83" s="95"/>
      <c r="R83" s="178">
        <f>R84</f>
        <v>0.17668</v>
      </c>
      <c r="S83" s="95"/>
      <c r="T83" s="179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73</v>
      </c>
      <c r="AU83" s="16" t="s">
        <v>103</v>
      </c>
      <c r="BK83" s="180">
        <f>BK84</f>
        <v>0</v>
      </c>
    </row>
    <row r="84" s="11" customFormat="1" ht="25.92" customHeight="1">
      <c r="A84" s="11"/>
      <c r="B84" s="181"/>
      <c r="C84" s="182"/>
      <c r="D84" s="183" t="s">
        <v>73</v>
      </c>
      <c r="E84" s="184" t="s">
        <v>142</v>
      </c>
      <c r="F84" s="184" t="s">
        <v>143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P85+P103+P110</f>
        <v>0</v>
      </c>
      <c r="Q84" s="189"/>
      <c r="R84" s="190">
        <f>R85+R103+R110</f>
        <v>0.17668</v>
      </c>
      <c r="S84" s="189"/>
      <c r="T84" s="191">
        <f>T85+T103+T110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2" t="s">
        <v>82</v>
      </c>
      <c r="AT84" s="193" t="s">
        <v>73</v>
      </c>
      <c r="AU84" s="193" t="s">
        <v>74</v>
      </c>
      <c r="AY84" s="192" t="s">
        <v>120</v>
      </c>
      <c r="BK84" s="194">
        <f>BK85+BK103+BK110</f>
        <v>0</v>
      </c>
    </row>
    <row r="85" s="11" customFormat="1" ht="22.8" customHeight="1">
      <c r="A85" s="11"/>
      <c r="B85" s="181"/>
      <c r="C85" s="182"/>
      <c r="D85" s="183" t="s">
        <v>73</v>
      </c>
      <c r="E85" s="225" t="s">
        <v>82</v>
      </c>
      <c r="F85" s="225" t="s">
        <v>144</v>
      </c>
      <c r="G85" s="182"/>
      <c r="H85" s="182"/>
      <c r="I85" s="185"/>
      <c r="J85" s="226">
        <f>BK85</f>
        <v>0</v>
      </c>
      <c r="K85" s="182"/>
      <c r="L85" s="187"/>
      <c r="M85" s="188"/>
      <c r="N85" s="189"/>
      <c r="O85" s="189"/>
      <c r="P85" s="190">
        <f>SUM(P86:P102)</f>
        <v>0</v>
      </c>
      <c r="Q85" s="189"/>
      <c r="R85" s="190">
        <f>SUM(R86:R102)</f>
        <v>0.012</v>
      </c>
      <c r="S85" s="189"/>
      <c r="T85" s="191">
        <f>SUM(T86:T102)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2" t="s">
        <v>82</v>
      </c>
      <c r="AT85" s="193" t="s">
        <v>73</v>
      </c>
      <c r="AU85" s="193" t="s">
        <v>82</v>
      </c>
      <c r="AY85" s="192" t="s">
        <v>120</v>
      </c>
      <c r="BK85" s="194">
        <f>SUM(BK86:BK102)</f>
        <v>0</v>
      </c>
    </row>
    <row r="86" s="2" customFormat="1" ht="16.5" customHeight="1">
      <c r="A86" s="37"/>
      <c r="B86" s="38"/>
      <c r="C86" s="195" t="s">
        <v>82</v>
      </c>
      <c r="D86" s="195" t="s">
        <v>121</v>
      </c>
      <c r="E86" s="196" t="s">
        <v>145</v>
      </c>
      <c r="F86" s="197" t="s">
        <v>146</v>
      </c>
      <c r="G86" s="198" t="s">
        <v>147</v>
      </c>
      <c r="H86" s="199">
        <v>1205</v>
      </c>
      <c r="I86" s="200"/>
      <c r="J86" s="201">
        <f>ROUND(I86*H86,2)</f>
        <v>0</v>
      </c>
      <c r="K86" s="197" t="s">
        <v>125</v>
      </c>
      <c r="L86" s="43"/>
      <c r="M86" s="202" t="s">
        <v>19</v>
      </c>
      <c r="N86" s="203" t="s">
        <v>45</v>
      </c>
      <c r="O86" s="83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6" t="s">
        <v>148</v>
      </c>
      <c r="AT86" s="206" t="s">
        <v>121</v>
      </c>
      <c r="AU86" s="206" t="s">
        <v>84</v>
      </c>
      <c r="AY86" s="16" t="s">
        <v>120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" t="s">
        <v>82</v>
      </c>
      <c r="BK86" s="207">
        <f>ROUND(I86*H86,2)</f>
        <v>0</v>
      </c>
      <c r="BL86" s="16" t="s">
        <v>148</v>
      </c>
      <c r="BM86" s="206" t="s">
        <v>149</v>
      </c>
    </row>
    <row r="87" s="2" customFormat="1">
      <c r="A87" s="37"/>
      <c r="B87" s="38"/>
      <c r="C87" s="39"/>
      <c r="D87" s="208" t="s">
        <v>128</v>
      </c>
      <c r="E87" s="39"/>
      <c r="F87" s="209" t="s">
        <v>150</v>
      </c>
      <c r="G87" s="39"/>
      <c r="H87" s="39"/>
      <c r="I87" s="210"/>
      <c r="J87" s="39"/>
      <c r="K87" s="39"/>
      <c r="L87" s="43"/>
      <c r="M87" s="211"/>
      <c r="N87" s="212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128</v>
      </c>
      <c r="AU87" s="16" t="s">
        <v>84</v>
      </c>
    </row>
    <row r="88" s="2" customFormat="1">
      <c r="A88" s="37"/>
      <c r="B88" s="38"/>
      <c r="C88" s="39"/>
      <c r="D88" s="213" t="s">
        <v>130</v>
      </c>
      <c r="E88" s="39"/>
      <c r="F88" s="214" t="s">
        <v>151</v>
      </c>
      <c r="G88" s="39"/>
      <c r="H88" s="39"/>
      <c r="I88" s="210"/>
      <c r="J88" s="39"/>
      <c r="K88" s="39"/>
      <c r="L88" s="43"/>
      <c r="M88" s="211"/>
      <c r="N88" s="212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130</v>
      </c>
      <c r="AU88" s="16" t="s">
        <v>84</v>
      </c>
    </row>
    <row r="89" s="2" customFormat="1" ht="16.5" customHeight="1">
      <c r="A89" s="37"/>
      <c r="B89" s="38"/>
      <c r="C89" s="227" t="s">
        <v>84</v>
      </c>
      <c r="D89" s="227" t="s">
        <v>152</v>
      </c>
      <c r="E89" s="228" t="s">
        <v>153</v>
      </c>
      <c r="F89" s="229" t="s">
        <v>154</v>
      </c>
      <c r="G89" s="230" t="s">
        <v>155</v>
      </c>
      <c r="H89" s="231">
        <v>12</v>
      </c>
      <c r="I89" s="232"/>
      <c r="J89" s="233">
        <f>ROUND(I89*H89,2)</f>
        <v>0</v>
      </c>
      <c r="K89" s="229" t="s">
        <v>19</v>
      </c>
      <c r="L89" s="234"/>
      <c r="M89" s="235" t="s">
        <v>19</v>
      </c>
      <c r="N89" s="236" t="s">
        <v>45</v>
      </c>
      <c r="O89" s="83"/>
      <c r="P89" s="204">
        <f>O89*H89</f>
        <v>0</v>
      </c>
      <c r="Q89" s="204">
        <v>0.001</v>
      </c>
      <c r="R89" s="204">
        <f>Q89*H89</f>
        <v>0.012</v>
      </c>
      <c r="S89" s="204">
        <v>0</v>
      </c>
      <c r="T89" s="20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6" t="s">
        <v>156</v>
      </c>
      <c r="AT89" s="206" t="s">
        <v>152</v>
      </c>
      <c r="AU89" s="206" t="s">
        <v>84</v>
      </c>
      <c r="AY89" s="16" t="s">
        <v>120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6" t="s">
        <v>82</v>
      </c>
      <c r="BK89" s="207">
        <f>ROUND(I89*H89,2)</f>
        <v>0</v>
      </c>
      <c r="BL89" s="16" t="s">
        <v>148</v>
      </c>
      <c r="BM89" s="206" t="s">
        <v>157</v>
      </c>
    </row>
    <row r="90" s="2" customFormat="1">
      <c r="A90" s="37"/>
      <c r="B90" s="38"/>
      <c r="C90" s="39"/>
      <c r="D90" s="208" t="s">
        <v>128</v>
      </c>
      <c r="E90" s="39"/>
      <c r="F90" s="209" t="s">
        <v>158</v>
      </c>
      <c r="G90" s="39"/>
      <c r="H90" s="39"/>
      <c r="I90" s="210"/>
      <c r="J90" s="39"/>
      <c r="K90" s="39"/>
      <c r="L90" s="43"/>
      <c r="M90" s="211"/>
      <c r="N90" s="21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128</v>
      </c>
      <c r="AU90" s="16" t="s">
        <v>84</v>
      </c>
    </row>
    <row r="91" s="2" customFormat="1" ht="16.5" customHeight="1">
      <c r="A91" s="37"/>
      <c r="B91" s="38"/>
      <c r="C91" s="195" t="s">
        <v>159</v>
      </c>
      <c r="D91" s="195" t="s">
        <v>121</v>
      </c>
      <c r="E91" s="196" t="s">
        <v>160</v>
      </c>
      <c r="F91" s="197" t="s">
        <v>161</v>
      </c>
      <c r="G91" s="198" t="s">
        <v>147</v>
      </c>
      <c r="H91" s="199">
        <v>1205</v>
      </c>
      <c r="I91" s="200"/>
      <c r="J91" s="201">
        <f>ROUND(I91*H91,2)</f>
        <v>0</v>
      </c>
      <c r="K91" s="197" t="s">
        <v>125</v>
      </c>
      <c r="L91" s="43"/>
      <c r="M91" s="202" t="s">
        <v>19</v>
      </c>
      <c r="N91" s="203" t="s">
        <v>45</v>
      </c>
      <c r="O91" s="83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6" t="s">
        <v>148</v>
      </c>
      <c r="AT91" s="206" t="s">
        <v>121</v>
      </c>
      <c r="AU91" s="206" t="s">
        <v>84</v>
      </c>
      <c r="AY91" s="16" t="s">
        <v>120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6" t="s">
        <v>82</v>
      </c>
      <c r="BK91" s="207">
        <f>ROUND(I91*H91,2)</f>
        <v>0</v>
      </c>
      <c r="BL91" s="16" t="s">
        <v>148</v>
      </c>
      <c r="BM91" s="206" t="s">
        <v>162</v>
      </c>
    </row>
    <row r="92" s="2" customFormat="1">
      <c r="A92" s="37"/>
      <c r="B92" s="38"/>
      <c r="C92" s="39"/>
      <c r="D92" s="208" t="s">
        <v>128</v>
      </c>
      <c r="E92" s="39"/>
      <c r="F92" s="209" t="s">
        <v>163</v>
      </c>
      <c r="G92" s="39"/>
      <c r="H92" s="39"/>
      <c r="I92" s="210"/>
      <c r="J92" s="39"/>
      <c r="K92" s="39"/>
      <c r="L92" s="43"/>
      <c r="M92" s="211"/>
      <c r="N92" s="21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128</v>
      </c>
      <c r="AU92" s="16" t="s">
        <v>84</v>
      </c>
    </row>
    <row r="93" s="2" customFormat="1">
      <c r="A93" s="37"/>
      <c r="B93" s="38"/>
      <c r="C93" s="39"/>
      <c r="D93" s="213" t="s">
        <v>130</v>
      </c>
      <c r="E93" s="39"/>
      <c r="F93" s="214" t="s">
        <v>164</v>
      </c>
      <c r="G93" s="39"/>
      <c r="H93" s="39"/>
      <c r="I93" s="210"/>
      <c r="J93" s="39"/>
      <c r="K93" s="39"/>
      <c r="L93" s="43"/>
      <c r="M93" s="211"/>
      <c r="N93" s="212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130</v>
      </c>
      <c r="AU93" s="16" t="s">
        <v>84</v>
      </c>
    </row>
    <row r="94" s="2" customFormat="1" ht="16.5" customHeight="1">
      <c r="A94" s="37"/>
      <c r="B94" s="38"/>
      <c r="C94" s="195" t="s">
        <v>148</v>
      </c>
      <c r="D94" s="195" t="s">
        <v>121</v>
      </c>
      <c r="E94" s="196" t="s">
        <v>165</v>
      </c>
      <c r="F94" s="197" t="s">
        <v>166</v>
      </c>
      <c r="G94" s="198" t="s">
        <v>147</v>
      </c>
      <c r="H94" s="199">
        <v>1205</v>
      </c>
      <c r="I94" s="200"/>
      <c r="J94" s="201">
        <f>ROUND(I94*H94,2)</f>
        <v>0</v>
      </c>
      <c r="K94" s="197" t="s">
        <v>125</v>
      </c>
      <c r="L94" s="43"/>
      <c r="M94" s="202" t="s">
        <v>19</v>
      </c>
      <c r="N94" s="203" t="s">
        <v>45</v>
      </c>
      <c r="O94" s="83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6" t="s">
        <v>148</v>
      </c>
      <c r="AT94" s="206" t="s">
        <v>121</v>
      </c>
      <c r="AU94" s="206" t="s">
        <v>84</v>
      </c>
      <c r="AY94" s="16" t="s">
        <v>120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6" t="s">
        <v>82</v>
      </c>
      <c r="BK94" s="207">
        <f>ROUND(I94*H94,2)</f>
        <v>0</v>
      </c>
      <c r="BL94" s="16" t="s">
        <v>148</v>
      </c>
      <c r="BM94" s="206" t="s">
        <v>167</v>
      </c>
    </row>
    <row r="95" s="2" customFormat="1">
      <c r="A95" s="37"/>
      <c r="B95" s="38"/>
      <c r="C95" s="39"/>
      <c r="D95" s="208" t="s">
        <v>128</v>
      </c>
      <c r="E95" s="39"/>
      <c r="F95" s="209" t="s">
        <v>168</v>
      </c>
      <c r="G95" s="39"/>
      <c r="H95" s="39"/>
      <c r="I95" s="210"/>
      <c r="J95" s="39"/>
      <c r="K95" s="39"/>
      <c r="L95" s="43"/>
      <c r="M95" s="211"/>
      <c r="N95" s="21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128</v>
      </c>
      <c r="AU95" s="16" t="s">
        <v>84</v>
      </c>
    </row>
    <row r="96" s="2" customFormat="1">
      <c r="A96" s="37"/>
      <c r="B96" s="38"/>
      <c r="C96" s="39"/>
      <c r="D96" s="213" t="s">
        <v>130</v>
      </c>
      <c r="E96" s="39"/>
      <c r="F96" s="214" t="s">
        <v>169</v>
      </c>
      <c r="G96" s="39"/>
      <c r="H96" s="39"/>
      <c r="I96" s="210"/>
      <c r="J96" s="39"/>
      <c r="K96" s="39"/>
      <c r="L96" s="43"/>
      <c r="M96" s="211"/>
      <c r="N96" s="21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130</v>
      </c>
      <c r="AU96" s="16" t="s">
        <v>84</v>
      </c>
    </row>
    <row r="97" s="2" customFormat="1" ht="16.5" customHeight="1">
      <c r="A97" s="37"/>
      <c r="B97" s="38"/>
      <c r="C97" s="195" t="s">
        <v>119</v>
      </c>
      <c r="D97" s="195" t="s">
        <v>121</v>
      </c>
      <c r="E97" s="196" t="s">
        <v>170</v>
      </c>
      <c r="F97" s="197" t="s">
        <v>171</v>
      </c>
      <c r="G97" s="198" t="s">
        <v>147</v>
      </c>
      <c r="H97" s="199">
        <v>1205</v>
      </c>
      <c r="I97" s="200"/>
      <c r="J97" s="201">
        <f>ROUND(I97*H97,2)</f>
        <v>0</v>
      </c>
      <c r="K97" s="197" t="s">
        <v>125</v>
      </c>
      <c r="L97" s="43"/>
      <c r="M97" s="202" t="s">
        <v>19</v>
      </c>
      <c r="N97" s="203" t="s">
        <v>45</v>
      </c>
      <c r="O97" s="83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6" t="s">
        <v>148</v>
      </c>
      <c r="AT97" s="206" t="s">
        <v>121</v>
      </c>
      <c r="AU97" s="206" t="s">
        <v>84</v>
      </c>
      <c r="AY97" s="16" t="s">
        <v>120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6" t="s">
        <v>82</v>
      </c>
      <c r="BK97" s="207">
        <f>ROUND(I97*H97,2)</f>
        <v>0</v>
      </c>
      <c r="BL97" s="16" t="s">
        <v>148</v>
      </c>
      <c r="BM97" s="206" t="s">
        <v>172</v>
      </c>
    </row>
    <row r="98" s="2" customFormat="1">
      <c r="A98" s="37"/>
      <c r="B98" s="38"/>
      <c r="C98" s="39"/>
      <c r="D98" s="208" t="s">
        <v>128</v>
      </c>
      <c r="E98" s="39"/>
      <c r="F98" s="209" t="s">
        <v>173</v>
      </c>
      <c r="G98" s="39"/>
      <c r="H98" s="39"/>
      <c r="I98" s="210"/>
      <c r="J98" s="39"/>
      <c r="K98" s="39"/>
      <c r="L98" s="43"/>
      <c r="M98" s="211"/>
      <c r="N98" s="21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128</v>
      </c>
      <c r="AU98" s="16" t="s">
        <v>84</v>
      </c>
    </row>
    <row r="99" s="2" customFormat="1">
      <c r="A99" s="37"/>
      <c r="B99" s="38"/>
      <c r="C99" s="39"/>
      <c r="D99" s="213" t="s">
        <v>130</v>
      </c>
      <c r="E99" s="39"/>
      <c r="F99" s="214" t="s">
        <v>174</v>
      </c>
      <c r="G99" s="39"/>
      <c r="H99" s="39"/>
      <c r="I99" s="210"/>
      <c r="J99" s="39"/>
      <c r="K99" s="39"/>
      <c r="L99" s="43"/>
      <c r="M99" s="211"/>
      <c r="N99" s="21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130</v>
      </c>
      <c r="AU99" s="16" t="s">
        <v>84</v>
      </c>
    </row>
    <row r="100" s="2" customFormat="1" ht="16.5" customHeight="1">
      <c r="A100" s="37"/>
      <c r="B100" s="38"/>
      <c r="C100" s="195" t="s">
        <v>175</v>
      </c>
      <c r="D100" s="195" t="s">
        <v>121</v>
      </c>
      <c r="E100" s="196" t="s">
        <v>176</v>
      </c>
      <c r="F100" s="197" t="s">
        <v>177</v>
      </c>
      <c r="G100" s="198" t="s">
        <v>178</v>
      </c>
      <c r="H100" s="199">
        <v>0.121</v>
      </c>
      <c r="I100" s="200"/>
      <c r="J100" s="201">
        <f>ROUND(I100*H100,2)</f>
        <v>0</v>
      </c>
      <c r="K100" s="197" t="s">
        <v>125</v>
      </c>
      <c r="L100" s="43"/>
      <c r="M100" s="202" t="s">
        <v>19</v>
      </c>
      <c r="N100" s="203" t="s">
        <v>45</v>
      </c>
      <c r="O100" s="83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6" t="s">
        <v>148</v>
      </c>
      <c r="AT100" s="206" t="s">
        <v>121</v>
      </c>
      <c r="AU100" s="206" t="s">
        <v>84</v>
      </c>
      <c r="AY100" s="16" t="s">
        <v>120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6" t="s">
        <v>82</v>
      </c>
      <c r="BK100" s="207">
        <f>ROUND(I100*H100,2)</f>
        <v>0</v>
      </c>
      <c r="BL100" s="16" t="s">
        <v>148</v>
      </c>
      <c r="BM100" s="206" t="s">
        <v>179</v>
      </c>
    </row>
    <row r="101" s="2" customFormat="1">
      <c r="A101" s="37"/>
      <c r="B101" s="38"/>
      <c r="C101" s="39"/>
      <c r="D101" s="208" t="s">
        <v>128</v>
      </c>
      <c r="E101" s="39"/>
      <c r="F101" s="209" t="s">
        <v>180</v>
      </c>
      <c r="G101" s="39"/>
      <c r="H101" s="39"/>
      <c r="I101" s="210"/>
      <c r="J101" s="39"/>
      <c r="K101" s="39"/>
      <c r="L101" s="43"/>
      <c r="M101" s="211"/>
      <c r="N101" s="21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128</v>
      </c>
      <c r="AU101" s="16" t="s">
        <v>84</v>
      </c>
    </row>
    <row r="102" s="2" customFormat="1">
      <c r="A102" s="37"/>
      <c r="B102" s="38"/>
      <c r="C102" s="39"/>
      <c r="D102" s="213" t="s">
        <v>130</v>
      </c>
      <c r="E102" s="39"/>
      <c r="F102" s="214" t="s">
        <v>181</v>
      </c>
      <c r="G102" s="39"/>
      <c r="H102" s="39"/>
      <c r="I102" s="210"/>
      <c r="J102" s="39"/>
      <c r="K102" s="39"/>
      <c r="L102" s="43"/>
      <c r="M102" s="211"/>
      <c r="N102" s="21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130</v>
      </c>
      <c r="AU102" s="16" t="s">
        <v>84</v>
      </c>
    </row>
    <row r="103" s="11" customFormat="1" ht="22.8" customHeight="1">
      <c r="A103" s="11"/>
      <c r="B103" s="181"/>
      <c r="C103" s="182"/>
      <c r="D103" s="183" t="s">
        <v>73</v>
      </c>
      <c r="E103" s="225" t="s">
        <v>159</v>
      </c>
      <c r="F103" s="225" t="s">
        <v>182</v>
      </c>
      <c r="G103" s="182"/>
      <c r="H103" s="182"/>
      <c r="I103" s="185"/>
      <c r="J103" s="226">
        <f>BK103</f>
        <v>0</v>
      </c>
      <c r="K103" s="182"/>
      <c r="L103" s="187"/>
      <c r="M103" s="188"/>
      <c r="N103" s="189"/>
      <c r="O103" s="189"/>
      <c r="P103" s="190">
        <f>SUM(P104:P109)</f>
        <v>0</v>
      </c>
      <c r="Q103" s="189"/>
      <c r="R103" s="190">
        <f>SUM(R104:R109)</f>
        <v>0.16467999999999999</v>
      </c>
      <c r="S103" s="189"/>
      <c r="T103" s="191">
        <f>SUM(T104:T109)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192" t="s">
        <v>82</v>
      </c>
      <c r="AT103" s="193" t="s">
        <v>73</v>
      </c>
      <c r="AU103" s="193" t="s">
        <v>82</v>
      </c>
      <c r="AY103" s="192" t="s">
        <v>120</v>
      </c>
      <c r="BK103" s="194">
        <f>SUM(BK104:BK109)</f>
        <v>0</v>
      </c>
    </row>
    <row r="104" s="2" customFormat="1" ht="16.5" customHeight="1">
      <c r="A104" s="37"/>
      <c r="B104" s="38"/>
      <c r="C104" s="195" t="s">
        <v>183</v>
      </c>
      <c r="D104" s="195" t="s">
        <v>121</v>
      </c>
      <c r="E104" s="196" t="s">
        <v>184</v>
      </c>
      <c r="F104" s="197" t="s">
        <v>185</v>
      </c>
      <c r="G104" s="198" t="s">
        <v>186</v>
      </c>
      <c r="H104" s="199">
        <v>4</v>
      </c>
      <c r="I104" s="200"/>
      <c r="J104" s="201">
        <f>ROUND(I104*H104,2)</f>
        <v>0</v>
      </c>
      <c r="K104" s="197" t="s">
        <v>125</v>
      </c>
      <c r="L104" s="43"/>
      <c r="M104" s="202" t="s">
        <v>19</v>
      </c>
      <c r="N104" s="203" t="s">
        <v>45</v>
      </c>
      <c r="O104" s="83"/>
      <c r="P104" s="204">
        <f>O104*H104</f>
        <v>0</v>
      </c>
      <c r="Q104" s="204">
        <v>0.00022000000000000001</v>
      </c>
      <c r="R104" s="204">
        <f>Q104*H104</f>
        <v>0.00088000000000000003</v>
      </c>
      <c r="S104" s="204">
        <v>0</v>
      </c>
      <c r="T104" s="20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6" t="s">
        <v>148</v>
      </c>
      <c r="AT104" s="206" t="s">
        <v>121</v>
      </c>
      <c r="AU104" s="206" t="s">
        <v>84</v>
      </c>
      <c r="AY104" s="16" t="s">
        <v>120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6" t="s">
        <v>82</v>
      </c>
      <c r="BK104" s="207">
        <f>ROUND(I104*H104,2)</f>
        <v>0</v>
      </c>
      <c r="BL104" s="16" t="s">
        <v>148</v>
      </c>
      <c r="BM104" s="206" t="s">
        <v>187</v>
      </c>
    </row>
    <row r="105" s="2" customFormat="1">
      <c r="A105" s="37"/>
      <c r="B105" s="38"/>
      <c r="C105" s="39"/>
      <c r="D105" s="208" t="s">
        <v>128</v>
      </c>
      <c r="E105" s="39"/>
      <c r="F105" s="209" t="s">
        <v>188</v>
      </c>
      <c r="G105" s="39"/>
      <c r="H105" s="39"/>
      <c r="I105" s="210"/>
      <c r="J105" s="39"/>
      <c r="K105" s="39"/>
      <c r="L105" s="43"/>
      <c r="M105" s="211"/>
      <c r="N105" s="21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128</v>
      </c>
      <c r="AU105" s="16" t="s">
        <v>84</v>
      </c>
    </row>
    <row r="106" s="2" customFormat="1">
      <c r="A106" s="37"/>
      <c r="B106" s="38"/>
      <c r="C106" s="39"/>
      <c r="D106" s="213" t="s">
        <v>130</v>
      </c>
      <c r="E106" s="39"/>
      <c r="F106" s="214" t="s">
        <v>189</v>
      </c>
      <c r="G106" s="39"/>
      <c r="H106" s="39"/>
      <c r="I106" s="210"/>
      <c r="J106" s="39"/>
      <c r="K106" s="39"/>
      <c r="L106" s="43"/>
      <c r="M106" s="211"/>
      <c r="N106" s="21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130</v>
      </c>
      <c r="AU106" s="16" t="s">
        <v>84</v>
      </c>
    </row>
    <row r="107" s="2" customFormat="1" ht="16.5" customHeight="1">
      <c r="A107" s="37"/>
      <c r="B107" s="38"/>
      <c r="C107" s="227" t="s">
        <v>156</v>
      </c>
      <c r="D107" s="227" t="s">
        <v>152</v>
      </c>
      <c r="E107" s="228" t="s">
        <v>190</v>
      </c>
      <c r="F107" s="229" t="s">
        <v>191</v>
      </c>
      <c r="G107" s="230" t="s">
        <v>192</v>
      </c>
      <c r="H107" s="231">
        <v>0.252</v>
      </c>
      <c r="I107" s="232"/>
      <c r="J107" s="233">
        <f>ROUND(I107*H107,2)</f>
        <v>0</v>
      </c>
      <c r="K107" s="229" t="s">
        <v>19</v>
      </c>
      <c r="L107" s="234"/>
      <c r="M107" s="235" t="s">
        <v>19</v>
      </c>
      <c r="N107" s="236" t="s">
        <v>45</v>
      </c>
      <c r="O107" s="83"/>
      <c r="P107" s="204">
        <f>O107*H107</f>
        <v>0</v>
      </c>
      <c r="Q107" s="204">
        <v>0.65000000000000002</v>
      </c>
      <c r="R107" s="204">
        <f>Q107*H107</f>
        <v>0.1638</v>
      </c>
      <c r="S107" s="204">
        <v>0</v>
      </c>
      <c r="T107" s="20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6" t="s">
        <v>156</v>
      </c>
      <c r="AT107" s="206" t="s">
        <v>152</v>
      </c>
      <c r="AU107" s="206" t="s">
        <v>84</v>
      </c>
      <c r="AY107" s="16" t="s">
        <v>120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6" t="s">
        <v>82</v>
      </c>
      <c r="BK107" s="207">
        <f>ROUND(I107*H107,2)</f>
        <v>0</v>
      </c>
      <c r="BL107" s="16" t="s">
        <v>148</v>
      </c>
      <c r="BM107" s="206" t="s">
        <v>193</v>
      </c>
    </row>
    <row r="108" s="2" customFormat="1">
      <c r="A108" s="37"/>
      <c r="B108" s="38"/>
      <c r="C108" s="39"/>
      <c r="D108" s="208" t="s">
        <v>128</v>
      </c>
      <c r="E108" s="39"/>
      <c r="F108" s="209" t="s">
        <v>194</v>
      </c>
      <c r="G108" s="39"/>
      <c r="H108" s="39"/>
      <c r="I108" s="210"/>
      <c r="J108" s="39"/>
      <c r="K108" s="39"/>
      <c r="L108" s="43"/>
      <c r="M108" s="211"/>
      <c r="N108" s="21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128</v>
      </c>
      <c r="AU108" s="16" t="s">
        <v>84</v>
      </c>
    </row>
    <row r="109" s="13" customFormat="1">
      <c r="A109" s="13"/>
      <c r="B109" s="237"/>
      <c r="C109" s="238"/>
      <c r="D109" s="208" t="s">
        <v>195</v>
      </c>
      <c r="E109" s="238"/>
      <c r="F109" s="239" t="s">
        <v>196</v>
      </c>
      <c r="G109" s="238"/>
      <c r="H109" s="240">
        <v>0.252</v>
      </c>
      <c r="I109" s="241"/>
      <c r="J109" s="238"/>
      <c r="K109" s="238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195</v>
      </c>
      <c r="AU109" s="246" t="s">
        <v>84</v>
      </c>
      <c r="AV109" s="13" t="s">
        <v>84</v>
      </c>
      <c r="AW109" s="13" t="s">
        <v>4</v>
      </c>
      <c r="AX109" s="13" t="s">
        <v>82</v>
      </c>
      <c r="AY109" s="246" t="s">
        <v>120</v>
      </c>
    </row>
    <row r="110" s="11" customFormat="1" ht="22.8" customHeight="1">
      <c r="A110" s="11"/>
      <c r="B110" s="181"/>
      <c r="C110" s="182"/>
      <c r="D110" s="183" t="s">
        <v>73</v>
      </c>
      <c r="E110" s="225" t="s">
        <v>197</v>
      </c>
      <c r="F110" s="225" t="s">
        <v>198</v>
      </c>
      <c r="G110" s="182"/>
      <c r="H110" s="182"/>
      <c r="I110" s="185"/>
      <c r="J110" s="226">
        <f>BK110</f>
        <v>0</v>
      </c>
      <c r="K110" s="182"/>
      <c r="L110" s="187"/>
      <c r="M110" s="188"/>
      <c r="N110" s="189"/>
      <c r="O110" s="189"/>
      <c r="P110" s="190">
        <f>SUM(P111:P113)</f>
        <v>0</v>
      </c>
      <c r="Q110" s="189"/>
      <c r="R110" s="190">
        <f>SUM(R111:R113)</f>
        <v>0</v>
      </c>
      <c r="S110" s="189"/>
      <c r="T110" s="191">
        <f>SUM(T111:T113)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2" t="s">
        <v>82</v>
      </c>
      <c r="AT110" s="193" t="s">
        <v>73</v>
      </c>
      <c r="AU110" s="193" t="s">
        <v>82</v>
      </c>
      <c r="AY110" s="192" t="s">
        <v>120</v>
      </c>
      <c r="BK110" s="194">
        <f>SUM(BK111:BK113)</f>
        <v>0</v>
      </c>
    </row>
    <row r="111" s="2" customFormat="1" ht="16.5" customHeight="1">
      <c r="A111" s="37"/>
      <c r="B111" s="38"/>
      <c r="C111" s="195" t="s">
        <v>199</v>
      </c>
      <c r="D111" s="195" t="s">
        <v>121</v>
      </c>
      <c r="E111" s="196" t="s">
        <v>200</v>
      </c>
      <c r="F111" s="197" t="s">
        <v>201</v>
      </c>
      <c r="G111" s="198" t="s">
        <v>202</v>
      </c>
      <c r="H111" s="199">
        <v>0.17699999999999999</v>
      </c>
      <c r="I111" s="200"/>
      <c r="J111" s="201">
        <f>ROUND(I111*H111,2)</f>
        <v>0</v>
      </c>
      <c r="K111" s="197" t="s">
        <v>125</v>
      </c>
      <c r="L111" s="43"/>
      <c r="M111" s="202" t="s">
        <v>19</v>
      </c>
      <c r="N111" s="203" t="s">
        <v>45</v>
      </c>
      <c r="O111" s="83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6" t="s">
        <v>148</v>
      </c>
      <c r="AT111" s="206" t="s">
        <v>121</v>
      </c>
      <c r="AU111" s="206" t="s">
        <v>84</v>
      </c>
      <c r="AY111" s="16" t="s">
        <v>120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6" t="s">
        <v>82</v>
      </c>
      <c r="BK111" s="207">
        <f>ROUND(I111*H111,2)</f>
        <v>0</v>
      </c>
      <c r="BL111" s="16" t="s">
        <v>148</v>
      </c>
      <c r="BM111" s="206" t="s">
        <v>203</v>
      </c>
    </row>
    <row r="112" s="2" customFormat="1">
      <c r="A112" s="37"/>
      <c r="B112" s="38"/>
      <c r="C112" s="39"/>
      <c r="D112" s="208" t="s">
        <v>128</v>
      </c>
      <c r="E112" s="39"/>
      <c r="F112" s="209" t="s">
        <v>204</v>
      </c>
      <c r="G112" s="39"/>
      <c r="H112" s="39"/>
      <c r="I112" s="210"/>
      <c r="J112" s="39"/>
      <c r="K112" s="39"/>
      <c r="L112" s="43"/>
      <c r="M112" s="211"/>
      <c r="N112" s="21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128</v>
      </c>
      <c r="AU112" s="16" t="s">
        <v>84</v>
      </c>
    </row>
    <row r="113" s="2" customFormat="1">
      <c r="A113" s="37"/>
      <c r="B113" s="38"/>
      <c r="C113" s="39"/>
      <c r="D113" s="213" t="s">
        <v>130</v>
      </c>
      <c r="E113" s="39"/>
      <c r="F113" s="214" t="s">
        <v>205</v>
      </c>
      <c r="G113" s="39"/>
      <c r="H113" s="39"/>
      <c r="I113" s="210"/>
      <c r="J113" s="39"/>
      <c r="K113" s="39"/>
      <c r="L113" s="43"/>
      <c r="M113" s="215"/>
      <c r="N113" s="216"/>
      <c r="O113" s="217"/>
      <c r="P113" s="217"/>
      <c r="Q113" s="217"/>
      <c r="R113" s="217"/>
      <c r="S113" s="217"/>
      <c r="T113" s="21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130</v>
      </c>
      <c r="AU113" s="16" t="s">
        <v>84</v>
      </c>
    </row>
    <row r="114" s="2" customFormat="1" ht="6.96" customHeight="1">
      <c r="A114" s="37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43"/>
      <c r="M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</sheetData>
  <sheetProtection sheet="1" autoFilter="0" formatColumns="0" formatRows="0" objects="1" scenarios="1" spinCount="100000" saltValue="EQbuU952+4Gw/auPnnIuxw17oz9yx+73CpMxO90yz4R5KKt83/EHdb5Euui5XNSEaraRboybRCMbkaFTBuQ2Jg==" hashValue="w0Evq7LXVzaYde8oNf53Tlbehvan+q/KaHQ4vHt6qmTa+7BQkzhygB5A/+TgNS/wCtY3MHzj74AKHZ0a5SbwaA==" algorithmName="SHA-512" password="88A1"/>
  <autoFilter ref="C82:K11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2/181451121"/>
    <hyperlink ref="F93" r:id="rId2" display="https://podminky.urs.cz/item/CS_URS_2022_02/183403151"/>
    <hyperlink ref="F96" r:id="rId3" display="https://podminky.urs.cz/item/CS_URS_2022_02/183403152"/>
    <hyperlink ref="F99" r:id="rId4" display="https://podminky.urs.cz/item/CS_URS_2022_02/183403161"/>
    <hyperlink ref="F102" r:id="rId5" display="https://podminky.urs.cz/item/CS_URS_2022_02/183551113"/>
    <hyperlink ref="F106" r:id="rId6" display="https://podminky.urs.cz/item/CS_URS_2022_02/338951113"/>
    <hyperlink ref="F113" r:id="rId7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97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Realizace PSZ včetně výkonu autorského dozoru v k.ú. Kouty u Poděbrad – PEO 1, přístup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98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206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20. 7. 2022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ROUND((SUM(BE81:BE87)),  2)</f>
        <v>0</v>
      </c>
      <c r="G33" s="37"/>
      <c r="H33" s="37"/>
      <c r="I33" s="147">
        <v>0.20999999999999999</v>
      </c>
      <c r="J33" s="146">
        <f>ROUND(((SUM(BE81:BE87))*I33),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ROUND((SUM(BF81:BF87)),  2)</f>
        <v>0</v>
      </c>
      <c r="G34" s="37"/>
      <c r="H34" s="37"/>
      <c r="I34" s="147">
        <v>0.14999999999999999</v>
      </c>
      <c r="J34" s="146">
        <f>ROUND(((SUM(BF81:BF87))*I34),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ROUND((SUM(BG81:BG87)),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ROUND((SUM(BH81:BH87)),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ROUND((SUM(BI81:BI87)),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Realizace PSZ včetně výkonu autorského dozoru v k.ú. Kouty u Poděbrad – PEO 1, přístup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98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02.1 - Povýsadbová péče 1.rok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Kouty u Poděbrad</v>
      </c>
      <c r="G52" s="39"/>
      <c r="H52" s="39"/>
      <c r="I52" s="31" t="s">
        <v>23</v>
      </c>
      <c r="J52" s="71" t="str">
        <f>IF(J12="","",J12)</f>
        <v>20. 7. 2022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Česká republika – Státní pozemkový úřad</v>
      </c>
      <c r="G54" s="39"/>
      <c r="H54" s="39"/>
      <c r="I54" s="31" t="s">
        <v>32</v>
      </c>
      <c r="J54" s="35" t="str">
        <f>E21</f>
        <v>Agroplan spol. s r.o. - ing.Radek Dlouhý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101</v>
      </c>
      <c r="D57" s="161"/>
      <c r="E57" s="161"/>
      <c r="F57" s="161"/>
      <c r="G57" s="161"/>
      <c r="H57" s="161"/>
      <c r="I57" s="161"/>
      <c r="J57" s="162" t="s">
        <v>102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103</v>
      </c>
    </row>
    <row r="60" s="9" customFormat="1" ht="24.96" customHeight="1">
      <c r="A60" s="9"/>
      <c r="B60" s="164"/>
      <c r="C60" s="165"/>
      <c r="D60" s="166" t="s">
        <v>138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9"/>
      <c r="C61" s="220"/>
      <c r="D61" s="221" t="s">
        <v>139</v>
      </c>
      <c r="E61" s="222"/>
      <c r="F61" s="222"/>
      <c r="G61" s="222"/>
      <c r="H61" s="222"/>
      <c r="I61" s="222"/>
      <c r="J61" s="223">
        <f>J83</f>
        <v>0</v>
      </c>
      <c r="K61" s="220"/>
      <c r="L61" s="22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105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Realizace PSZ včetně výkonu autorského dozoru v k.ú. Kouty u Poděbrad – PEO 1, přístup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98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02.1 - Povýsadbová péče 1.rok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Kouty u Poděbrad</v>
      </c>
      <c r="G75" s="39"/>
      <c r="H75" s="39"/>
      <c r="I75" s="31" t="s">
        <v>23</v>
      </c>
      <c r="J75" s="71" t="str">
        <f>IF(J12="","",J12)</f>
        <v>20. 7. 2022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25</v>
      </c>
      <c r="D77" s="39"/>
      <c r="E77" s="39"/>
      <c r="F77" s="26" t="str">
        <f>E15</f>
        <v>Česká republika – Státní pozemkový úřad</v>
      </c>
      <c r="G77" s="39"/>
      <c r="H77" s="39"/>
      <c r="I77" s="31" t="s">
        <v>32</v>
      </c>
      <c r="J77" s="35" t="str">
        <f>E21</f>
        <v>Agroplan spol. s r.o. - ing.Radek Dlouhý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36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0"/>
      <c r="B80" s="171"/>
      <c r="C80" s="172" t="s">
        <v>106</v>
      </c>
      <c r="D80" s="173" t="s">
        <v>59</v>
      </c>
      <c r="E80" s="173" t="s">
        <v>55</v>
      </c>
      <c r="F80" s="173" t="s">
        <v>56</v>
      </c>
      <c r="G80" s="173" t="s">
        <v>107</v>
      </c>
      <c r="H80" s="173" t="s">
        <v>108</v>
      </c>
      <c r="I80" s="173" t="s">
        <v>109</v>
      </c>
      <c r="J80" s="173" t="s">
        <v>102</v>
      </c>
      <c r="K80" s="174" t="s">
        <v>110</v>
      </c>
      <c r="L80" s="175"/>
      <c r="M80" s="91" t="s">
        <v>19</v>
      </c>
      <c r="N80" s="92" t="s">
        <v>44</v>
      </c>
      <c r="O80" s="92" t="s">
        <v>111</v>
      </c>
      <c r="P80" s="92" t="s">
        <v>112</v>
      </c>
      <c r="Q80" s="92" t="s">
        <v>113</v>
      </c>
      <c r="R80" s="92" t="s">
        <v>114</v>
      </c>
      <c r="S80" s="92" t="s">
        <v>115</v>
      </c>
      <c r="T80" s="93" t="s">
        <v>116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7"/>
      <c r="B81" s="38"/>
      <c r="C81" s="98" t="s">
        <v>117</v>
      </c>
      <c r="D81" s="39"/>
      <c r="E81" s="39"/>
      <c r="F81" s="39"/>
      <c r="G81" s="39"/>
      <c r="H81" s="39"/>
      <c r="I81" s="39"/>
      <c r="J81" s="176">
        <f>BK81</f>
        <v>0</v>
      </c>
      <c r="K81" s="39"/>
      <c r="L81" s="43"/>
      <c r="M81" s="94"/>
      <c r="N81" s="177"/>
      <c r="O81" s="95"/>
      <c r="P81" s="178">
        <f>P82</f>
        <v>0</v>
      </c>
      <c r="Q81" s="95"/>
      <c r="R81" s="178">
        <f>R82</f>
        <v>0</v>
      </c>
      <c r="S81" s="95"/>
      <c r="T81" s="17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73</v>
      </c>
      <c r="AU81" s="16" t="s">
        <v>103</v>
      </c>
      <c r="BK81" s="180">
        <f>BK82</f>
        <v>0</v>
      </c>
    </row>
    <row r="82" s="11" customFormat="1" ht="25.92" customHeight="1">
      <c r="A82" s="11"/>
      <c r="B82" s="181"/>
      <c r="C82" s="182"/>
      <c r="D82" s="183" t="s">
        <v>73</v>
      </c>
      <c r="E82" s="184" t="s">
        <v>142</v>
      </c>
      <c r="F82" s="184" t="s">
        <v>143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2" t="s">
        <v>82</v>
      </c>
      <c r="AT82" s="193" t="s">
        <v>73</v>
      </c>
      <c r="AU82" s="193" t="s">
        <v>74</v>
      </c>
      <c r="AY82" s="192" t="s">
        <v>120</v>
      </c>
      <c r="BK82" s="194">
        <f>BK83</f>
        <v>0</v>
      </c>
    </row>
    <row r="83" s="11" customFormat="1" ht="22.8" customHeight="1">
      <c r="A83" s="11"/>
      <c r="B83" s="181"/>
      <c r="C83" s="182"/>
      <c r="D83" s="183" t="s">
        <v>73</v>
      </c>
      <c r="E83" s="225" t="s">
        <v>82</v>
      </c>
      <c r="F83" s="225" t="s">
        <v>144</v>
      </c>
      <c r="G83" s="182"/>
      <c r="H83" s="182"/>
      <c r="I83" s="185"/>
      <c r="J83" s="226">
        <f>BK83</f>
        <v>0</v>
      </c>
      <c r="K83" s="182"/>
      <c r="L83" s="187"/>
      <c r="M83" s="188"/>
      <c r="N83" s="189"/>
      <c r="O83" s="189"/>
      <c r="P83" s="190">
        <f>SUM(P84:P87)</f>
        <v>0</v>
      </c>
      <c r="Q83" s="189"/>
      <c r="R83" s="190">
        <f>SUM(R84:R87)</f>
        <v>0</v>
      </c>
      <c r="S83" s="189"/>
      <c r="T83" s="191">
        <f>SUM(T84:T87)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2" t="s">
        <v>82</v>
      </c>
      <c r="AT83" s="193" t="s">
        <v>73</v>
      </c>
      <c r="AU83" s="193" t="s">
        <v>82</v>
      </c>
      <c r="AY83" s="192" t="s">
        <v>120</v>
      </c>
      <c r="BK83" s="194">
        <f>SUM(BK84:BK87)</f>
        <v>0</v>
      </c>
    </row>
    <row r="84" s="2" customFormat="1" ht="16.5" customHeight="1">
      <c r="A84" s="37"/>
      <c r="B84" s="38"/>
      <c r="C84" s="195" t="s">
        <v>82</v>
      </c>
      <c r="D84" s="195" t="s">
        <v>121</v>
      </c>
      <c r="E84" s="196" t="s">
        <v>207</v>
      </c>
      <c r="F84" s="197" t="s">
        <v>208</v>
      </c>
      <c r="G84" s="198" t="s">
        <v>147</v>
      </c>
      <c r="H84" s="199">
        <v>3615</v>
      </c>
      <c r="I84" s="200"/>
      <c r="J84" s="201">
        <f>ROUND(I84*H84,2)</f>
        <v>0</v>
      </c>
      <c r="K84" s="197" t="s">
        <v>125</v>
      </c>
      <c r="L84" s="43"/>
      <c r="M84" s="202" t="s">
        <v>19</v>
      </c>
      <c r="N84" s="203" t="s">
        <v>45</v>
      </c>
      <c r="O84" s="83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148</v>
      </c>
      <c r="AT84" s="206" t="s">
        <v>121</v>
      </c>
      <c r="AU84" s="206" t="s">
        <v>84</v>
      </c>
      <c r="AY84" s="16" t="s">
        <v>120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82</v>
      </c>
      <c r="BK84" s="207">
        <f>ROUND(I84*H84,2)</f>
        <v>0</v>
      </c>
      <c r="BL84" s="16" t="s">
        <v>148</v>
      </c>
      <c r="BM84" s="206" t="s">
        <v>209</v>
      </c>
    </row>
    <row r="85" s="2" customFormat="1">
      <c r="A85" s="37"/>
      <c r="B85" s="38"/>
      <c r="C85" s="39"/>
      <c r="D85" s="208" t="s">
        <v>128</v>
      </c>
      <c r="E85" s="39"/>
      <c r="F85" s="209" t="s">
        <v>210</v>
      </c>
      <c r="G85" s="39"/>
      <c r="H85" s="39"/>
      <c r="I85" s="210"/>
      <c r="J85" s="39"/>
      <c r="K85" s="39"/>
      <c r="L85" s="43"/>
      <c r="M85" s="211"/>
      <c r="N85" s="212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128</v>
      </c>
      <c r="AU85" s="16" t="s">
        <v>84</v>
      </c>
    </row>
    <row r="86" s="2" customFormat="1">
      <c r="A86" s="37"/>
      <c r="B86" s="38"/>
      <c r="C86" s="39"/>
      <c r="D86" s="213" t="s">
        <v>130</v>
      </c>
      <c r="E86" s="39"/>
      <c r="F86" s="214" t="s">
        <v>211</v>
      </c>
      <c r="G86" s="39"/>
      <c r="H86" s="39"/>
      <c r="I86" s="210"/>
      <c r="J86" s="39"/>
      <c r="K86" s="39"/>
      <c r="L86" s="43"/>
      <c r="M86" s="211"/>
      <c r="N86" s="212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130</v>
      </c>
      <c r="AU86" s="16" t="s">
        <v>84</v>
      </c>
    </row>
    <row r="87" s="13" customFormat="1">
      <c r="A87" s="13"/>
      <c r="B87" s="237"/>
      <c r="C87" s="238"/>
      <c r="D87" s="208" t="s">
        <v>195</v>
      </c>
      <c r="E87" s="247" t="s">
        <v>19</v>
      </c>
      <c r="F87" s="239" t="s">
        <v>212</v>
      </c>
      <c r="G87" s="238"/>
      <c r="H87" s="240">
        <v>3615</v>
      </c>
      <c r="I87" s="241"/>
      <c r="J87" s="238"/>
      <c r="K87" s="238"/>
      <c r="L87" s="242"/>
      <c r="M87" s="248"/>
      <c r="N87" s="249"/>
      <c r="O87" s="249"/>
      <c r="P87" s="249"/>
      <c r="Q87" s="249"/>
      <c r="R87" s="249"/>
      <c r="S87" s="249"/>
      <c r="T87" s="25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6" t="s">
        <v>195</v>
      </c>
      <c r="AU87" s="246" t="s">
        <v>84</v>
      </c>
      <c r="AV87" s="13" t="s">
        <v>84</v>
      </c>
      <c r="AW87" s="13" t="s">
        <v>35</v>
      </c>
      <c r="AX87" s="13" t="s">
        <v>82</v>
      </c>
      <c r="AY87" s="246" t="s">
        <v>120</v>
      </c>
    </row>
    <row r="88" s="2" customFormat="1" ht="6.96" customHeight="1">
      <c r="A88" s="37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43"/>
      <c r="M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</sheetData>
  <sheetProtection sheet="1" autoFilter="0" formatColumns="0" formatRows="0" objects="1" scenarios="1" spinCount="100000" saltValue="3RNLq+4w32QNSl/ZQMV8McXFaz1X8VYxjZzW9a7Mnc0IKfyGg8E07rzyg/CZPziLwLKPuj/Puq1Zo9ZgAXmpuA==" hashValue="FOV2Tj3a4Z+PDBht1IgSn8QvBdhk108jMbs39EPnYXZXMThIMM1o7Ywy/OD8IDi/dHiyYBTUaS5L8ktGhA2sYQ==" algorithmName="SHA-512" password="88A1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2_02/1111513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97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Realizace PSZ včetně výkonu autorského dozoru v k.ú. Kouty u Poděbrad – PEO 1, přístup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98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213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20. 7. 2022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ROUND((SUM(BE81:BE87)),  2)</f>
        <v>0</v>
      </c>
      <c r="G33" s="37"/>
      <c r="H33" s="37"/>
      <c r="I33" s="147">
        <v>0.20999999999999999</v>
      </c>
      <c r="J33" s="146">
        <f>ROUND(((SUM(BE81:BE87))*I33),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ROUND((SUM(BF81:BF87)),  2)</f>
        <v>0</v>
      </c>
      <c r="G34" s="37"/>
      <c r="H34" s="37"/>
      <c r="I34" s="147">
        <v>0.14999999999999999</v>
      </c>
      <c r="J34" s="146">
        <f>ROUND(((SUM(BF81:BF87))*I34),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ROUND((SUM(BG81:BG87)),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ROUND((SUM(BH81:BH87)),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ROUND((SUM(BI81:BI87)),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Realizace PSZ včetně výkonu autorského dozoru v k.ú. Kouty u Poděbrad – PEO 1, přístup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98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02.2 - Povýsadbová péče 2.rok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Kouty u Poděbrad</v>
      </c>
      <c r="G52" s="39"/>
      <c r="H52" s="39"/>
      <c r="I52" s="31" t="s">
        <v>23</v>
      </c>
      <c r="J52" s="71" t="str">
        <f>IF(J12="","",J12)</f>
        <v>20. 7. 2022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Česká republika – Státní pozemkový úřad</v>
      </c>
      <c r="G54" s="39"/>
      <c r="H54" s="39"/>
      <c r="I54" s="31" t="s">
        <v>32</v>
      </c>
      <c r="J54" s="35" t="str">
        <f>E21</f>
        <v>Agroplan spol. s r.o. - ing.Radek Dlouhý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101</v>
      </c>
      <c r="D57" s="161"/>
      <c r="E57" s="161"/>
      <c r="F57" s="161"/>
      <c r="G57" s="161"/>
      <c r="H57" s="161"/>
      <c r="I57" s="161"/>
      <c r="J57" s="162" t="s">
        <v>102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103</v>
      </c>
    </row>
    <row r="60" s="9" customFormat="1" ht="24.96" customHeight="1">
      <c r="A60" s="9"/>
      <c r="B60" s="164"/>
      <c r="C60" s="165"/>
      <c r="D60" s="166" t="s">
        <v>138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9"/>
      <c r="C61" s="220"/>
      <c r="D61" s="221" t="s">
        <v>139</v>
      </c>
      <c r="E61" s="222"/>
      <c r="F61" s="222"/>
      <c r="G61" s="222"/>
      <c r="H61" s="222"/>
      <c r="I61" s="222"/>
      <c r="J61" s="223">
        <f>J83</f>
        <v>0</v>
      </c>
      <c r="K61" s="220"/>
      <c r="L61" s="22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105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Realizace PSZ včetně výkonu autorského dozoru v k.ú. Kouty u Poděbrad – PEO 1, přístup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98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02.2 - Povýsadbová péče 2.rok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Kouty u Poděbrad</v>
      </c>
      <c r="G75" s="39"/>
      <c r="H75" s="39"/>
      <c r="I75" s="31" t="s">
        <v>23</v>
      </c>
      <c r="J75" s="71" t="str">
        <f>IF(J12="","",J12)</f>
        <v>20. 7. 2022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25</v>
      </c>
      <c r="D77" s="39"/>
      <c r="E77" s="39"/>
      <c r="F77" s="26" t="str">
        <f>E15</f>
        <v>Česká republika – Státní pozemkový úřad</v>
      </c>
      <c r="G77" s="39"/>
      <c r="H77" s="39"/>
      <c r="I77" s="31" t="s">
        <v>32</v>
      </c>
      <c r="J77" s="35" t="str">
        <f>E21</f>
        <v>Agroplan spol. s r.o. - ing.Radek Dlouhý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36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0"/>
      <c r="B80" s="171"/>
      <c r="C80" s="172" t="s">
        <v>106</v>
      </c>
      <c r="D80" s="173" t="s">
        <v>59</v>
      </c>
      <c r="E80" s="173" t="s">
        <v>55</v>
      </c>
      <c r="F80" s="173" t="s">
        <v>56</v>
      </c>
      <c r="G80" s="173" t="s">
        <v>107</v>
      </c>
      <c r="H80" s="173" t="s">
        <v>108</v>
      </c>
      <c r="I80" s="173" t="s">
        <v>109</v>
      </c>
      <c r="J80" s="173" t="s">
        <v>102</v>
      </c>
      <c r="K80" s="174" t="s">
        <v>110</v>
      </c>
      <c r="L80" s="175"/>
      <c r="M80" s="91" t="s">
        <v>19</v>
      </c>
      <c r="N80" s="92" t="s">
        <v>44</v>
      </c>
      <c r="O80" s="92" t="s">
        <v>111</v>
      </c>
      <c r="P80" s="92" t="s">
        <v>112</v>
      </c>
      <c r="Q80" s="92" t="s">
        <v>113</v>
      </c>
      <c r="R80" s="92" t="s">
        <v>114</v>
      </c>
      <c r="S80" s="92" t="s">
        <v>115</v>
      </c>
      <c r="T80" s="93" t="s">
        <v>116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7"/>
      <c r="B81" s="38"/>
      <c r="C81" s="98" t="s">
        <v>117</v>
      </c>
      <c r="D81" s="39"/>
      <c r="E81" s="39"/>
      <c r="F81" s="39"/>
      <c r="G81" s="39"/>
      <c r="H81" s="39"/>
      <c r="I81" s="39"/>
      <c r="J81" s="176">
        <f>BK81</f>
        <v>0</v>
      </c>
      <c r="K81" s="39"/>
      <c r="L81" s="43"/>
      <c r="M81" s="94"/>
      <c r="N81" s="177"/>
      <c r="O81" s="95"/>
      <c r="P81" s="178">
        <f>P82</f>
        <v>0</v>
      </c>
      <c r="Q81" s="95"/>
      <c r="R81" s="178">
        <f>R82</f>
        <v>0</v>
      </c>
      <c r="S81" s="95"/>
      <c r="T81" s="17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73</v>
      </c>
      <c r="AU81" s="16" t="s">
        <v>103</v>
      </c>
      <c r="BK81" s="180">
        <f>BK82</f>
        <v>0</v>
      </c>
    </row>
    <row r="82" s="11" customFormat="1" ht="25.92" customHeight="1">
      <c r="A82" s="11"/>
      <c r="B82" s="181"/>
      <c r="C82" s="182"/>
      <c r="D82" s="183" t="s">
        <v>73</v>
      </c>
      <c r="E82" s="184" t="s">
        <v>142</v>
      </c>
      <c r="F82" s="184" t="s">
        <v>143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2" t="s">
        <v>82</v>
      </c>
      <c r="AT82" s="193" t="s">
        <v>73</v>
      </c>
      <c r="AU82" s="193" t="s">
        <v>74</v>
      </c>
      <c r="AY82" s="192" t="s">
        <v>120</v>
      </c>
      <c r="BK82" s="194">
        <f>BK83</f>
        <v>0</v>
      </c>
    </row>
    <row r="83" s="11" customFormat="1" ht="22.8" customHeight="1">
      <c r="A83" s="11"/>
      <c r="B83" s="181"/>
      <c r="C83" s="182"/>
      <c r="D83" s="183" t="s">
        <v>73</v>
      </c>
      <c r="E83" s="225" t="s">
        <v>82</v>
      </c>
      <c r="F83" s="225" t="s">
        <v>144</v>
      </c>
      <c r="G83" s="182"/>
      <c r="H83" s="182"/>
      <c r="I83" s="185"/>
      <c r="J83" s="226">
        <f>BK83</f>
        <v>0</v>
      </c>
      <c r="K83" s="182"/>
      <c r="L83" s="187"/>
      <c r="M83" s="188"/>
      <c r="N83" s="189"/>
      <c r="O83" s="189"/>
      <c r="P83" s="190">
        <f>SUM(P84:P87)</f>
        <v>0</v>
      </c>
      <c r="Q83" s="189"/>
      <c r="R83" s="190">
        <f>SUM(R84:R87)</f>
        <v>0</v>
      </c>
      <c r="S83" s="189"/>
      <c r="T83" s="191">
        <f>SUM(T84:T87)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2" t="s">
        <v>82</v>
      </c>
      <c r="AT83" s="193" t="s">
        <v>73</v>
      </c>
      <c r="AU83" s="193" t="s">
        <v>82</v>
      </c>
      <c r="AY83" s="192" t="s">
        <v>120</v>
      </c>
      <c r="BK83" s="194">
        <f>SUM(BK84:BK87)</f>
        <v>0</v>
      </c>
    </row>
    <row r="84" s="2" customFormat="1" ht="16.5" customHeight="1">
      <c r="A84" s="37"/>
      <c r="B84" s="38"/>
      <c r="C84" s="195" t="s">
        <v>82</v>
      </c>
      <c r="D84" s="195" t="s">
        <v>121</v>
      </c>
      <c r="E84" s="196" t="s">
        <v>207</v>
      </c>
      <c r="F84" s="197" t="s">
        <v>208</v>
      </c>
      <c r="G84" s="198" t="s">
        <v>147</v>
      </c>
      <c r="H84" s="199">
        <v>3615</v>
      </c>
      <c r="I84" s="200"/>
      <c r="J84" s="201">
        <f>ROUND(I84*H84,2)</f>
        <v>0</v>
      </c>
      <c r="K84" s="197" t="s">
        <v>125</v>
      </c>
      <c r="L84" s="43"/>
      <c r="M84" s="202" t="s">
        <v>19</v>
      </c>
      <c r="N84" s="203" t="s">
        <v>45</v>
      </c>
      <c r="O84" s="83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148</v>
      </c>
      <c r="AT84" s="206" t="s">
        <v>121</v>
      </c>
      <c r="AU84" s="206" t="s">
        <v>84</v>
      </c>
      <c r="AY84" s="16" t="s">
        <v>120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82</v>
      </c>
      <c r="BK84" s="207">
        <f>ROUND(I84*H84,2)</f>
        <v>0</v>
      </c>
      <c r="BL84" s="16" t="s">
        <v>148</v>
      </c>
      <c r="BM84" s="206" t="s">
        <v>214</v>
      </c>
    </row>
    <row r="85" s="2" customFormat="1">
      <c r="A85" s="37"/>
      <c r="B85" s="38"/>
      <c r="C85" s="39"/>
      <c r="D85" s="208" t="s">
        <v>128</v>
      </c>
      <c r="E85" s="39"/>
      <c r="F85" s="209" t="s">
        <v>210</v>
      </c>
      <c r="G85" s="39"/>
      <c r="H85" s="39"/>
      <c r="I85" s="210"/>
      <c r="J85" s="39"/>
      <c r="K85" s="39"/>
      <c r="L85" s="43"/>
      <c r="M85" s="211"/>
      <c r="N85" s="212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128</v>
      </c>
      <c r="AU85" s="16" t="s">
        <v>84</v>
      </c>
    </row>
    <row r="86" s="2" customFormat="1">
      <c r="A86" s="37"/>
      <c r="B86" s="38"/>
      <c r="C86" s="39"/>
      <c r="D86" s="213" t="s">
        <v>130</v>
      </c>
      <c r="E86" s="39"/>
      <c r="F86" s="214" t="s">
        <v>211</v>
      </c>
      <c r="G86" s="39"/>
      <c r="H86" s="39"/>
      <c r="I86" s="210"/>
      <c r="J86" s="39"/>
      <c r="K86" s="39"/>
      <c r="L86" s="43"/>
      <c r="M86" s="211"/>
      <c r="N86" s="212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130</v>
      </c>
      <c r="AU86" s="16" t="s">
        <v>84</v>
      </c>
    </row>
    <row r="87" s="13" customFormat="1">
      <c r="A87" s="13"/>
      <c r="B87" s="237"/>
      <c r="C87" s="238"/>
      <c r="D87" s="208" t="s">
        <v>195</v>
      </c>
      <c r="E87" s="247" t="s">
        <v>19</v>
      </c>
      <c r="F87" s="239" t="s">
        <v>212</v>
      </c>
      <c r="G87" s="238"/>
      <c r="H87" s="240">
        <v>3615</v>
      </c>
      <c r="I87" s="241"/>
      <c r="J87" s="238"/>
      <c r="K87" s="238"/>
      <c r="L87" s="242"/>
      <c r="M87" s="248"/>
      <c r="N87" s="249"/>
      <c r="O87" s="249"/>
      <c r="P87" s="249"/>
      <c r="Q87" s="249"/>
      <c r="R87" s="249"/>
      <c r="S87" s="249"/>
      <c r="T87" s="25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6" t="s">
        <v>195</v>
      </c>
      <c r="AU87" s="246" t="s">
        <v>84</v>
      </c>
      <c r="AV87" s="13" t="s">
        <v>84</v>
      </c>
      <c r="AW87" s="13" t="s">
        <v>35</v>
      </c>
      <c r="AX87" s="13" t="s">
        <v>82</v>
      </c>
      <c r="AY87" s="246" t="s">
        <v>120</v>
      </c>
    </row>
    <row r="88" s="2" customFormat="1" ht="6.96" customHeight="1">
      <c r="A88" s="37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43"/>
      <c r="M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</sheetData>
  <sheetProtection sheet="1" autoFilter="0" formatColumns="0" formatRows="0" objects="1" scenarios="1" spinCount="100000" saltValue="YWU7QVivAgcIARlO41Y0MjvegM82vmgpnezr5g2WFAiDhlHDF+dlMgQpDcRfWj0YiMMWMaC9mVMyrP4pJDYX7g==" hashValue="7mdd30gh+yzPjeTs2avKG3ZdTbZSAhYaldZk+kns/MrrtDQIiJc+tW/tTGyDj0wuMfMTKx5uTd15TIK8q/ymPA==" algorithmName="SHA-512" password="88A1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2_02/1111513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97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Realizace PSZ včetně výkonu autorského dozoru v k.ú. Kouty u Poděbrad – PEO 1, přístup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98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215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20. 7. 2022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ROUND((SUM(BE81:BE87)),  2)</f>
        <v>0</v>
      </c>
      <c r="G33" s="37"/>
      <c r="H33" s="37"/>
      <c r="I33" s="147">
        <v>0.20999999999999999</v>
      </c>
      <c r="J33" s="146">
        <f>ROUND(((SUM(BE81:BE87))*I33),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ROUND((SUM(BF81:BF87)),  2)</f>
        <v>0</v>
      </c>
      <c r="G34" s="37"/>
      <c r="H34" s="37"/>
      <c r="I34" s="147">
        <v>0.14999999999999999</v>
      </c>
      <c r="J34" s="146">
        <f>ROUND(((SUM(BF81:BF87))*I34),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ROUND((SUM(BG81:BG87)),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ROUND((SUM(BH81:BH87)),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ROUND((SUM(BI81:BI87)),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Realizace PSZ včetně výkonu autorského dozoru v k.ú. Kouty u Poděbrad – PEO 1, přístup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98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02.3 - Povýsadbová péče 3.rok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Kouty u Poděbrad</v>
      </c>
      <c r="G52" s="39"/>
      <c r="H52" s="39"/>
      <c r="I52" s="31" t="s">
        <v>23</v>
      </c>
      <c r="J52" s="71" t="str">
        <f>IF(J12="","",J12)</f>
        <v>20. 7. 2022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Česká republika – Státní pozemkový úřad</v>
      </c>
      <c r="G54" s="39"/>
      <c r="H54" s="39"/>
      <c r="I54" s="31" t="s">
        <v>32</v>
      </c>
      <c r="J54" s="35" t="str">
        <f>E21</f>
        <v>Agroplan spol. s r.o. - ing.Radek Dlouhý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101</v>
      </c>
      <c r="D57" s="161"/>
      <c r="E57" s="161"/>
      <c r="F57" s="161"/>
      <c r="G57" s="161"/>
      <c r="H57" s="161"/>
      <c r="I57" s="161"/>
      <c r="J57" s="162" t="s">
        <v>102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103</v>
      </c>
    </row>
    <row r="60" s="9" customFormat="1" ht="24.96" customHeight="1">
      <c r="A60" s="9"/>
      <c r="B60" s="164"/>
      <c r="C60" s="165"/>
      <c r="D60" s="166" t="s">
        <v>138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9"/>
      <c r="C61" s="220"/>
      <c r="D61" s="221" t="s">
        <v>139</v>
      </c>
      <c r="E61" s="222"/>
      <c r="F61" s="222"/>
      <c r="G61" s="222"/>
      <c r="H61" s="222"/>
      <c r="I61" s="222"/>
      <c r="J61" s="223">
        <f>J83</f>
        <v>0</v>
      </c>
      <c r="K61" s="220"/>
      <c r="L61" s="22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105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Realizace PSZ včetně výkonu autorského dozoru v k.ú. Kouty u Poděbrad – PEO 1, přístup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98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02.3 - Povýsadbová péče 3.rok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Kouty u Poděbrad</v>
      </c>
      <c r="G75" s="39"/>
      <c r="H75" s="39"/>
      <c r="I75" s="31" t="s">
        <v>23</v>
      </c>
      <c r="J75" s="71" t="str">
        <f>IF(J12="","",J12)</f>
        <v>20. 7. 2022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25</v>
      </c>
      <c r="D77" s="39"/>
      <c r="E77" s="39"/>
      <c r="F77" s="26" t="str">
        <f>E15</f>
        <v>Česká republika – Státní pozemkový úřad</v>
      </c>
      <c r="G77" s="39"/>
      <c r="H77" s="39"/>
      <c r="I77" s="31" t="s">
        <v>32</v>
      </c>
      <c r="J77" s="35" t="str">
        <f>E21</f>
        <v>Agroplan spol. s r.o. - ing.Radek Dlouhý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36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0"/>
      <c r="B80" s="171"/>
      <c r="C80" s="172" t="s">
        <v>106</v>
      </c>
      <c r="D80" s="173" t="s">
        <v>59</v>
      </c>
      <c r="E80" s="173" t="s">
        <v>55</v>
      </c>
      <c r="F80" s="173" t="s">
        <v>56</v>
      </c>
      <c r="G80" s="173" t="s">
        <v>107</v>
      </c>
      <c r="H80" s="173" t="s">
        <v>108</v>
      </c>
      <c r="I80" s="173" t="s">
        <v>109</v>
      </c>
      <c r="J80" s="173" t="s">
        <v>102</v>
      </c>
      <c r="K80" s="174" t="s">
        <v>110</v>
      </c>
      <c r="L80" s="175"/>
      <c r="M80" s="91" t="s">
        <v>19</v>
      </c>
      <c r="N80" s="92" t="s">
        <v>44</v>
      </c>
      <c r="O80" s="92" t="s">
        <v>111</v>
      </c>
      <c r="P80" s="92" t="s">
        <v>112</v>
      </c>
      <c r="Q80" s="92" t="s">
        <v>113</v>
      </c>
      <c r="R80" s="92" t="s">
        <v>114</v>
      </c>
      <c r="S80" s="92" t="s">
        <v>115</v>
      </c>
      <c r="T80" s="93" t="s">
        <v>116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7"/>
      <c r="B81" s="38"/>
      <c r="C81" s="98" t="s">
        <v>117</v>
      </c>
      <c r="D81" s="39"/>
      <c r="E81" s="39"/>
      <c r="F81" s="39"/>
      <c r="G81" s="39"/>
      <c r="H81" s="39"/>
      <c r="I81" s="39"/>
      <c r="J81" s="176">
        <f>BK81</f>
        <v>0</v>
      </c>
      <c r="K81" s="39"/>
      <c r="L81" s="43"/>
      <c r="M81" s="94"/>
      <c r="N81" s="177"/>
      <c r="O81" s="95"/>
      <c r="P81" s="178">
        <f>P82</f>
        <v>0</v>
      </c>
      <c r="Q81" s="95"/>
      <c r="R81" s="178">
        <f>R82</f>
        <v>0</v>
      </c>
      <c r="S81" s="95"/>
      <c r="T81" s="17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73</v>
      </c>
      <c r="AU81" s="16" t="s">
        <v>103</v>
      </c>
      <c r="BK81" s="180">
        <f>BK82</f>
        <v>0</v>
      </c>
    </row>
    <row r="82" s="11" customFormat="1" ht="25.92" customHeight="1">
      <c r="A82" s="11"/>
      <c r="B82" s="181"/>
      <c r="C82" s="182"/>
      <c r="D82" s="183" t="s">
        <v>73</v>
      </c>
      <c r="E82" s="184" t="s">
        <v>142</v>
      </c>
      <c r="F82" s="184" t="s">
        <v>143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2" t="s">
        <v>82</v>
      </c>
      <c r="AT82" s="193" t="s">
        <v>73</v>
      </c>
      <c r="AU82" s="193" t="s">
        <v>74</v>
      </c>
      <c r="AY82" s="192" t="s">
        <v>120</v>
      </c>
      <c r="BK82" s="194">
        <f>BK83</f>
        <v>0</v>
      </c>
    </row>
    <row r="83" s="11" customFormat="1" ht="22.8" customHeight="1">
      <c r="A83" s="11"/>
      <c r="B83" s="181"/>
      <c r="C83" s="182"/>
      <c r="D83" s="183" t="s">
        <v>73</v>
      </c>
      <c r="E83" s="225" t="s">
        <v>82</v>
      </c>
      <c r="F83" s="225" t="s">
        <v>144</v>
      </c>
      <c r="G83" s="182"/>
      <c r="H83" s="182"/>
      <c r="I83" s="185"/>
      <c r="J83" s="226">
        <f>BK83</f>
        <v>0</v>
      </c>
      <c r="K83" s="182"/>
      <c r="L83" s="187"/>
      <c r="M83" s="188"/>
      <c r="N83" s="189"/>
      <c r="O83" s="189"/>
      <c r="P83" s="190">
        <f>SUM(P84:P87)</f>
        <v>0</v>
      </c>
      <c r="Q83" s="189"/>
      <c r="R83" s="190">
        <f>SUM(R84:R87)</f>
        <v>0</v>
      </c>
      <c r="S83" s="189"/>
      <c r="T83" s="191">
        <f>SUM(T84:T87)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2" t="s">
        <v>82</v>
      </c>
      <c r="AT83" s="193" t="s">
        <v>73</v>
      </c>
      <c r="AU83" s="193" t="s">
        <v>82</v>
      </c>
      <c r="AY83" s="192" t="s">
        <v>120</v>
      </c>
      <c r="BK83" s="194">
        <f>SUM(BK84:BK87)</f>
        <v>0</v>
      </c>
    </row>
    <row r="84" s="2" customFormat="1" ht="16.5" customHeight="1">
      <c r="A84" s="37"/>
      <c r="B84" s="38"/>
      <c r="C84" s="195" t="s">
        <v>82</v>
      </c>
      <c r="D84" s="195" t="s">
        <v>121</v>
      </c>
      <c r="E84" s="196" t="s">
        <v>207</v>
      </c>
      <c r="F84" s="197" t="s">
        <v>208</v>
      </c>
      <c r="G84" s="198" t="s">
        <v>147</v>
      </c>
      <c r="H84" s="199">
        <v>3615</v>
      </c>
      <c r="I84" s="200"/>
      <c r="J84" s="201">
        <f>ROUND(I84*H84,2)</f>
        <v>0</v>
      </c>
      <c r="K84" s="197" t="s">
        <v>125</v>
      </c>
      <c r="L84" s="43"/>
      <c r="M84" s="202" t="s">
        <v>19</v>
      </c>
      <c r="N84" s="203" t="s">
        <v>45</v>
      </c>
      <c r="O84" s="83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148</v>
      </c>
      <c r="AT84" s="206" t="s">
        <v>121</v>
      </c>
      <c r="AU84" s="206" t="s">
        <v>84</v>
      </c>
      <c r="AY84" s="16" t="s">
        <v>120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82</v>
      </c>
      <c r="BK84" s="207">
        <f>ROUND(I84*H84,2)</f>
        <v>0</v>
      </c>
      <c r="BL84" s="16" t="s">
        <v>148</v>
      </c>
      <c r="BM84" s="206" t="s">
        <v>216</v>
      </c>
    </row>
    <row r="85" s="2" customFormat="1">
      <c r="A85" s="37"/>
      <c r="B85" s="38"/>
      <c r="C85" s="39"/>
      <c r="D85" s="208" t="s">
        <v>128</v>
      </c>
      <c r="E85" s="39"/>
      <c r="F85" s="209" t="s">
        <v>210</v>
      </c>
      <c r="G85" s="39"/>
      <c r="H85" s="39"/>
      <c r="I85" s="210"/>
      <c r="J85" s="39"/>
      <c r="K85" s="39"/>
      <c r="L85" s="43"/>
      <c r="M85" s="211"/>
      <c r="N85" s="212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128</v>
      </c>
      <c r="AU85" s="16" t="s">
        <v>84</v>
      </c>
    </row>
    <row r="86" s="2" customFormat="1">
      <c r="A86" s="37"/>
      <c r="B86" s="38"/>
      <c r="C86" s="39"/>
      <c r="D86" s="213" t="s">
        <v>130</v>
      </c>
      <c r="E86" s="39"/>
      <c r="F86" s="214" t="s">
        <v>211</v>
      </c>
      <c r="G86" s="39"/>
      <c r="H86" s="39"/>
      <c r="I86" s="210"/>
      <c r="J86" s="39"/>
      <c r="K86" s="39"/>
      <c r="L86" s="43"/>
      <c r="M86" s="211"/>
      <c r="N86" s="212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130</v>
      </c>
      <c r="AU86" s="16" t="s">
        <v>84</v>
      </c>
    </row>
    <row r="87" s="13" customFormat="1">
      <c r="A87" s="13"/>
      <c r="B87" s="237"/>
      <c r="C87" s="238"/>
      <c r="D87" s="208" t="s">
        <v>195</v>
      </c>
      <c r="E87" s="247" t="s">
        <v>19</v>
      </c>
      <c r="F87" s="239" t="s">
        <v>212</v>
      </c>
      <c r="G87" s="238"/>
      <c r="H87" s="240">
        <v>3615</v>
      </c>
      <c r="I87" s="241"/>
      <c r="J87" s="238"/>
      <c r="K87" s="238"/>
      <c r="L87" s="242"/>
      <c r="M87" s="248"/>
      <c r="N87" s="249"/>
      <c r="O87" s="249"/>
      <c r="P87" s="249"/>
      <c r="Q87" s="249"/>
      <c r="R87" s="249"/>
      <c r="S87" s="249"/>
      <c r="T87" s="25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6" t="s">
        <v>195</v>
      </c>
      <c r="AU87" s="246" t="s">
        <v>84</v>
      </c>
      <c r="AV87" s="13" t="s">
        <v>84</v>
      </c>
      <c r="AW87" s="13" t="s">
        <v>35</v>
      </c>
      <c r="AX87" s="13" t="s">
        <v>82</v>
      </c>
      <c r="AY87" s="246" t="s">
        <v>120</v>
      </c>
    </row>
    <row r="88" s="2" customFormat="1" ht="6.96" customHeight="1">
      <c r="A88" s="37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43"/>
      <c r="M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</sheetData>
  <sheetProtection sheet="1" autoFilter="0" formatColumns="0" formatRows="0" objects="1" scenarios="1" spinCount="100000" saltValue="MbrEHnvebJaNBaBBAmlz5tFCNa7z4z5/KBXbGNt3guRBgMGqoKK1GES22LYjXHVork4DC4N2ve6XZm+a0idsdA==" hashValue="1EuEgC+1SLs84LBEUZx34ufTiiOgElT+fSWHAMnRSBf+FY1I9CDIm1egKoUIR145t0/9GZcjW4IeqD36/THdgg==" algorithmName="SHA-512" password="88A1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2_02/1111513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217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218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219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220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221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222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223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224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225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226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227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81</v>
      </c>
      <c r="F18" s="262" t="s">
        <v>228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229</v>
      </c>
      <c r="F19" s="262" t="s">
        <v>230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231</v>
      </c>
      <c r="F20" s="262" t="s">
        <v>232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233</v>
      </c>
      <c r="F21" s="262" t="s">
        <v>234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235</v>
      </c>
      <c r="F22" s="262" t="s">
        <v>236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237</v>
      </c>
      <c r="F23" s="262" t="s">
        <v>238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239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240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241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242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243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244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245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246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247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106</v>
      </c>
      <c r="F36" s="262"/>
      <c r="G36" s="262" t="s">
        <v>248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249</v>
      </c>
      <c r="F37" s="262"/>
      <c r="G37" s="262" t="s">
        <v>250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55</v>
      </c>
      <c r="F38" s="262"/>
      <c r="G38" s="262" t="s">
        <v>251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56</v>
      </c>
      <c r="F39" s="262"/>
      <c r="G39" s="262" t="s">
        <v>252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107</v>
      </c>
      <c r="F40" s="262"/>
      <c r="G40" s="262" t="s">
        <v>253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108</v>
      </c>
      <c r="F41" s="262"/>
      <c r="G41" s="262" t="s">
        <v>254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255</v>
      </c>
      <c r="F42" s="262"/>
      <c r="G42" s="262" t="s">
        <v>256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257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258</v>
      </c>
      <c r="F44" s="262"/>
      <c r="G44" s="262" t="s">
        <v>259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110</v>
      </c>
      <c r="F45" s="262"/>
      <c r="G45" s="262" t="s">
        <v>260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261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262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263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264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265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266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267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268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269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270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271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272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273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274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275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276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277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278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279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280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281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282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283</v>
      </c>
      <c r="D76" s="280"/>
      <c r="E76" s="280"/>
      <c r="F76" s="280" t="s">
        <v>284</v>
      </c>
      <c r="G76" s="281"/>
      <c r="H76" s="280" t="s">
        <v>56</v>
      </c>
      <c r="I76" s="280" t="s">
        <v>59</v>
      </c>
      <c r="J76" s="280" t="s">
        <v>285</v>
      </c>
      <c r="K76" s="279"/>
    </row>
    <row r="77" s="1" customFormat="1" ht="17.25" customHeight="1">
      <c r="B77" s="277"/>
      <c r="C77" s="282" t="s">
        <v>286</v>
      </c>
      <c r="D77" s="282"/>
      <c r="E77" s="282"/>
      <c r="F77" s="283" t="s">
        <v>287</v>
      </c>
      <c r="G77" s="284"/>
      <c r="H77" s="282"/>
      <c r="I77" s="282"/>
      <c r="J77" s="282" t="s">
        <v>288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55</v>
      </c>
      <c r="D79" s="287"/>
      <c r="E79" s="287"/>
      <c r="F79" s="288" t="s">
        <v>289</v>
      </c>
      <c r="G79" s="289"/>
      <c r="H79" s="265" t="s">
        <v>290</v>
      </c>
      <c r="I79" s="265" t="s">
        <v>291</v>
      </c>
      <c r="J79" s="265">
        <v>20</v>
      </c>
      <c r="K79" s="279"/>
    </row>
    <row r="80" s="1" customFormat="1" ht="15" customHeight="1">
      <c r="B80" s="277"/>
      <c r="C80" s="265" t="s">
        <v>292</v>
      </c>
      <c r="D80" s="265"/>
      <c r="E80" s="265"/>
      <c r="F80" s="288" t="s">
        <v>289</v>
      </c>
      <c r="G80" s="289"/>
      <c r="H80" s="265" t="s">
        <v>293</v>
      </c>
      <c r="I80" s="265" t="s">
        <v>291</v>
      </c>
      <c r="J80" s="265">
        <v>120</v>
      </c>
      <c r="K80" s="279"/>
    </row>
    <row r="81" s="1" customFormat="1" ht="15" customHeight="1">
      <c r="B81" s="290"/>
      <c r="C81" s="265" t="s">
        <v>294</v>
      </c>
      <c r="D81" s="265"/>
      <c r="E81" s="265"/>
      <c r="F81" s="288" t="s">
        <v>295</v>
      </c>
      <c r="G81" s="289"/>
      <c r="H81" s="265" t="s">
        <v>296</v>
      </c>
      <c r="I81" s="265" t="s">
        <v>291</v>
      </c>
      <c r="J81" s="265">
        <v>50</v>
      </c>
      <c r="K81" s="279"/>
    </row>
    <row r="82" s="1" customFormat="1" ht="15" customHeight="1">
      <c r="B82" s="290"/>
      <c r="C82" s="265" t="s">
        <v>297</v>
      </c>
      <c r="D82" s="265"/>
      <c r="E82" s="265"/>
      <c r="F82" s="288" t="s">
        <v>289</v>
      </c>
      <c r="G82" s="289"/>
      <c r="H82" s="265" t="s">
        <v>298</v>
      </c>
      <c r="I82" s="265" t="s">
        <v>299</v>
      </c>
      <c r="J82" s="265"/>
      <c r="K82" s="279"/>
    </row>
    <row r="83" s="1" customFormat="1" ht="15" customHeight="1">
      <c r="B83" s="290"/>
      <c r="C83" s="291" t="s">
        <v>300</v>
      </c>
      <c r="D83" s="291"/>
      <c r="E83" s="291"/>
      <c r="F83" s="292" t="s">
        <v>295</v>
      </c>
      <c r="G83" s="291"/>
      <c r="H83" s="291" t="s">
        <v>301</v>
      </c>
      <c r="I83" s="291" t="s">
        <v>291</v>
      </c>
      <c r="J83" s="291">
        <v>15</v>
      </c>
      <c r="K83" s="279"/>
    </row>
    <row r="84" s="1" customFormat="1" ht="15" customHeight="1">
      <c r="B84" s="290"/>
      <c r="C84" s="291" t="s">
        <v>302</v>
      </c>
      <c r="D84" s="291"/>
      <c r="E84" s="291"/>
      <c r="F84" s="292" t="s">
        <v>295</v>
      </c>
      <c r="G84" s="291"/>
      <c r="H84" s="291" t="s">
        <v>303</v>
      </c>
      <c r="I84" s="291" t="s">
        <v>291</v>
      </c>
      <c r="J84" s="291">
        <v>15</v>
      </c>
      <c r="K84" s="279"/>
    </row>
    <row r="85" s="1" customFormat="1" ht="15" customHeight="1">
      <c r="B85" s="290"/>
      <c r="C85" s="291" t="s">
        <v>304</v>
      </c>
      <c r="D85" s="291"/>
      <c r="E85" s="291"/>
      <c r="F85" s="292" t="s">
        <v>295</v>
      </c>
      <c r="G85" s="291"/>
      <c r="H85" s="291" t="s">
        <v>305</v>
      </c>
      <c r="I85" s="291" t="s">
        <v>291</v>
      </c>
      <c r="J85" s="291">
        <v>20</v>
      </c>
      <c r="K85" s="279"/>
    </row>
    <row r="86" s="1" customFormat="1" ht="15" customHeight="1">
      <c r="B86" s="290"/>
      <c r="C86" s="291" t="s">
        <v>306</v>
      </c>
      <c r="D86" s="291"/>
      <c r="E86" s="291"/>
      <c r="F86" s="292" t="s">
        <v>295</v>
      </c>
      <c r="G86" s="291"/>
      <c r="H86" s="291" t="s">
        <v>307</v>
      </c>
      <c r="I86" s="291" t="s">
        <v>291</v>
      </c>
      <c r="J86" s="291">
        <v>20</v>
      </c>
      <c r="K86" s="279"/>
    </row>
    <row r="87" s="1" customFormat="1" ht="15" customHeight="1">
      <c r="B87" s="290"/>
      <c r="C87" s="265" t="s">
        <v>308</v>
      </c>
      <c r="D87" s="265"/>
      <c r="E87" s="265"/>
      <c r="F87" s="288" t="s">
        <v>295</v>
      </c>
      <c r="G87" s="289"/>
      <c r="H87" s="265" t="s">
        <v>309</v>
      </c>
      <c r="I87" s="265" t="s">
        <v>291</v>
      </c>
      <c r="J87" s="265">
        <v>50</v>
      </c>
      <c r="K87" s="279"/>
    </row>
    <row r="88" s="1" customFormat="1" ht="15" customHeight="1">
      <c r="B88" s="290"/>
      <c r="C88" s="265" t="s">
        <v>310</v>
      </c>
      <c r="D88" s="265"/>
      <c r="E88" s="265"/>
      <c r="F88" s="288" t="s">
        <v>295</v>
      </c>
      <c r="G88" s="289"/>
      <c r="H88" s="265" t="s">
        <v>311</v>
      </c>
      <c r="I88" s="265" t="s">
        <v>291</v>
      </c>
      <c r="J88" s="265">
        <v>20</v>
      </c>
      <c r="K88" s="279"/>
    </row>
    <row r="89" s="1" customFormat="1" ht="15" customHeight="1">
      <c r="B89" s="290"/>
      <c r="C89" s="265" t="s">
        <v>312</v>
      </c>
      <c r="D89" s="265"/>
      <c r="E89" s="265"/>
      <c r="F89" s="288" t="s">
        <v>295</v>
      </c>
      <c r="G89" s="289"/>
      <c r="H89" s="265" t="s">
        <v>313</v>
      </c>
      <c r="I89" s="265" t="s">
        <v>291</v>
      </c>
      <c r="J89" s="265">
        <v>20</v>
      </c>
      <c r="K89" s="279"/>
    </row>
    <row r="90" s="1" customFormat="1" ht="15" customHeight="1">
      <c r="B90" s="290"/>
      <c r="C90" s="265" t="s">
        <v>314</v>
      </c>
      <c r="D90" s="265"/>
      <c r="E90" s="265"/>
      <c r="F90" s="288" t="s">
        <v>295</v>
      </c>
      <c r="G90" s="289"/>
      <c r="H90" s="265" t="s">
        <v>315</v>
      </c>
      <c r="I90" s="265" t="s">
        <v>291</v>
      </c>
      <c r="J90" s="265">
        <v>50</v>
      </c>
      <c r="K90" s="279"/>
    </row>
    <row r="91" s="1" customFormat="1" ht="15" customHeight="1">
      <c r="B91" s="290"/>
      <c r="C91" s="265" t="s">
        <v>316</v>
      </c>
      <c r="D91" s="265"/>
      <c r="E91" s="265"/>
      <c r="F91" s="288" t="s">
        <v>295</v>
      </c>
      <c r="G91" s="289"/>
      <c r="H91" s="265" t="s">
        <v>316</v>
      </c>
      <c r="I91" s="265" t="s">
        <v>291</v>
      </c>
      <c r="J91" s="265">
        <v>50</v>
      </c>
      <c r="K91" s="279"/>
    </row>
    <row r="92" s="1" customFormat="1" ht="15" customHeight="1">
      <c r="B92" s="290"/>
      <c r="C92" s="265" t="s">
        <v>317</v>
      </c>
      <c r="D92" s="265"/>
      <c r="E92" s="265"/>
      <c r="F92" s="288" t="s">
        <v>295</v>
      </c>
      <c r="G92" s="289"/>
      <c r="H92" s="265" t="s">
        <v>318</v>
      </c>
      <c r="I92" s="265" t="s">
        <v>291</v>
      </c>
      <c r="J92" s="265">
        <v>255</v>
      </c>
      <c r="K92" s="279"/>
    </row>
    <row r="93" s="1" customFormat="1" ht="15" customHeight="1">
      <c r="B93" s="290"/>
      <c r="C93" s="265" t="s">
        <v>319</v>
      </c>
      <c r="D93" s="265"/>
      <c r="E93" s="265"/>
      <c r="F93" s="288" t="s">
        <v>289</v>
      </c>
      <c r="G93" s="289"/>
      <c r="H93" s="265" t="s">
        <v>320</v>
      </c>
      <c r="I93" s="265" t="s">
        <v>321</v>
      </c>
      <c r="J93" s="265"/>
      <c r="K93" s="279"/>
    </row>
    <row r="94" s="1" customFormat="1" ht="15" customHeight="1">
      <c r="B94" s="290"/>
      <c r="C94" s="265" t="s">
        <v>322</v>
      </c>
      <c r="D94" s="265"/>
      <c r="E94" s="265"/>
      <c r="F94" s="288" t="s">
        <v>289</v>
      </c>
      <c r="G94" s="289"/>
      <c r="H94" s="265" t="s">
        <v>323</v>
      </c>
      <c r="I94" s="265" t="s">
        <v>324</v>
      </c>
      <c r="J94" s="265"/>
      <c r="K94" s="279"/>
    </row>
    <row r="95" s="1" customFormat="1" ht="15" customHeight="1">
      <c r="B95" s="290"/>
      <c r="C95" s="265" t="s">
        <v>325</v>
      </c>
      <c r="D95" s="265"/>
      <c r="E95" s="265"/>
      <c r="F95" s="288" t="s">
        <v>289</v>
      </c>
      <c r="G95" s="289"/>
      <c r="H95" s="265" t="s">
        <v>325</v>
      </c>
      <c r="I95" s="265" t="s">
        <v>324</v>
      </c>
      <c r="J95" s="265"/>
      <c r="K95" s="279"/>
    </row>
    <row r="96" s="1" customFormat="1" ht="15" customHeight="1">
      <c r="B96" s="290"/>
      <c r="C96" s="265" t="s">
        <v>40</v>
      </c>
      <c r="D96" s="265"/>
      <c r="E96" s="265"/>
      <c r="F96" s="288" t="s">
        <v>289</v>
      </c>
      <c r="G96" s="289"/>
      <c r="H96" s="265" t="s">
        <v>326</v>
      </c>
      <c r="I96" s="265" t="s">
        <v>324</v>
      </c>
      <c r="J96" s="265"/>
      <c r="K96" s="279"/>
    </row>
    <row r="97" s="1" customFormat="1" ht="15" customHeight="1">
      <c r="B97" s="290"/>
      <c r="C97" s="265" t="s">
        <v>50</v>
      </c>
      <c r="D97" s="265"/>
      <c r="E97" s="265"/>
      <c r="F97" s="288" t="s">
        <v>289</v>
      </c>
      <c r="G97" s="289"/>
      <c r="H97" s="265" t="s">
        <v>327</v>
      </c>
      <c r="I97" s="265" t="s">
        <v>324</v>
      </c>
      <c r="J97" s="265"/>
      <c r="K97" s="279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328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283</v>
      </c>
      <c r="D103" s="280"/>
      <c r="E103" s="280"/>
      <c r="F103" s="280" t="s">
        <v>284</v>
      </c>
      <c r="G103" s="281"/>
      <c r="H103" s="280" t="s">
        <v>56</v>
      </c>
      <c r="I103" s="280" t="s">
        <v>59</v>
      </c>
      <c r="J103" s="280" t="s">
        <v>285</v>
      </c>
      <c r="K103" s="279"/>
    </row>
    <row r="104" s="1" customFormat="1" ht="17.25" customHeight="1">
      <c r="B104" s="277"/>
      <c r="C104" s="282" t="s">
        <v>286</v>
      </c>
      <c r="D104" s="282"/>
      <c r="E104" s="282"/>
      <c r="F104" s="283" t="s">
        <v>287</v>
      </c>
      <c r="G104" s="284"/>
      <c r="H104" s="282"/>
      <c r="I104" s="282"/>
      <c r="J104" s="282" t="s">
        <v>288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="1" customFormat="1" ht="15" customHeight="1">
      <c r="B106" s="277"/>
      <c r="C106" s="265" t="s">
        <v>55</v>
      </c>
      <c r="D106" s="287"/>
      <c r="E106" s="287"/>
      <c r="F106" s="288" t="s">
        <v>289</v>
      </c>
      <c r="G106" s="265"/>
      <c r="H106" s="265" t="s">
        <v>329</v>
      </c>
      <c r="I106" s="265" t="s">
        <v>291</v>
      </c>
      <c r="J106" s="265">
        <v>20</v>
      </c>
      <c r="K106" s="279"/>
    </row>
    <row r="107" s="1" customFormat="1" ht="15" customHeight="1">
      <c r="B107" s="277"/>
      <c r="C107" s="265" t="s">
        <v>292</v>
      </c>
      <c r="D107" s="265"/>
      <c r="E107" s="265"/>
      <c r="F107" s="288" t="s">
        <v>289</v>
      </c>
      <c r="G107" s="265"/>
      <c r="H107" s="265" t="s">
        <v>329</v>
      </c>
      <c r="I107" s="265" t="s">
        <v>291</v>
      </c>
      <c r="J107" s="265">
        <v>120</v>
      </c>
      <c r="K107" s="279"/>
    </row>
    <row r="108" s="1" customFormat="1" ht="15" customHeight="1">
      <c r="B108" s="290"/>
      <c r="C108" s="265" t="s">
        <v>294</v>
      </c>
      <c r="D108" s="265"/>
      <c r="E108" s="265"/>
      <c r="F108" s="288" t="s">
        <v>295</v>
      </c>
      <c r="G108" s="265"/>
      <c r="H108" s="265" t="s">
        <v>329</v>
      </c>
      <c r="I108" s="265" t="s">
        <v>291</v>
      </c>
      <c r="J108" s="265">
        <v>50</v>
      </c>
      <c r="K108" s="279"/>
    </row>
    <row r="109" s="1" customFormat="1" ht="15" customHeight="1">
      <c r="B109" s="290"/>
      <c r="C109" s="265" t="s">
        <v>297</v>
      </c>
      <c r="D109" s="265"/>
      <c r="E109" s="265"/>
      <c r="F109" s="288" t="s">
        <v>289</v>
      </c>
      <c r="G109" s="265"/>
      <c r="H109" s="265" t="s">
        <v>329</v>
      </c>
      <c r="I109" s="265" t="s">
        <v>299</v>
      </c>
      <c r="J109" s="265"/>
      <c r="K109" s="279"/>
    </row>
    <row r="110" s="1" customFormat="1" ht="15" customHeight="1">
      <c r="B110" s="290"/>
      <c r="C110" s="265" t="s">
        <v>308</v>
      </c>
      <c r="D110" s="265"/>
      <c r="E110" s="265"/>
      <c r="F110" s="288" t="s">
        <v>295</v>
      </c>
      <c r="G110" s="265"/>
      <c r="H110" s="265" t="s">
        <v>329</v>
      </c>
      <c r="I110" s="265" t="s">
        <v>291</v>
      </c>
      <c r="J110" s="265">
        <v>50</v>
      </c>
      <c r="K110" s="279"/>
    </row>
    <row r="111" s="1" customFormat="1" ht="15" customHeight="1">
      <c r="B111" s="290"/>
      <c r="C111" s="265" t="s">
        <v>316</v>
      </c>
      <c r="D111" s="265"/>
      <c r="E111" s="265"/>
      <c r="F111" s="288" t="s">
        <v>295</v>
      </c>
      <c r="G111" s="265"/>
      <c r="H111" s="265" t="s">
        <v>329</v>
      </c>
      <c r="I111" s="265" t="s">
        <v>291</v>
      </c>
      <c r="J111" s="265">
        <v>50</v>
      </c>
      <c r="K111" s="279"/>
    </row>
    <row r="112" s="1" customFormat="1" ht="15" customHeight="1">
      <c r="B112" s="290"/>
      <c r="C112" s="265" t="s">
        <v>314</v>
      </c>
      <c r="D112" s="265"/>
      <c r="E112" s="265"/>
      <c r="F112" s="288" t="s">
        <v>295</v>
      </c>
      <c r="G112" s="265"/>
      <c r="H112" s="265" t="s">
        <v>329</v>
      </c>
      <c r="I112" s="265" t="s">
        <v>291</v>
      </c>
      <c r="J112" s="265">
        <v>50</v>
      </c>
      <c r="K112" s="279"/>
    </row>
    <row r="113" s="1" customFormat="1" ht="15" customHeight="1">
      <c r="B113" s="290"/>
      <c r="C113" s="265" t="s">
        <v>55</v>
      </c>
      <c r="D113" s="265"/>
      <c r="E113" s="265"/>
      <c r="F113" s="288" t="s">
        <v>289</v>
      </c>
      <c r="G113" s="265"/>
      <c r="H113" s="265" t="s">
        <v>330</v>
      </c>
      <c r="I113" s="265" t="s">
        <v>291</v>
      </c>
      <c r="J113" s="265">
        <v>20</v>
      </c>
      <c r="K113" s="279"/>
    </row>
    <row r="114" s="1" customFormat="1" ht="15" customHeight="1">
      <c r="B114" s="290"/>
      <c r="C114" s="265" t="s">
        <v>331</v>
      </c>
      <c r="D114" s="265"/>
      <c r="E114" s="265"/>
      <c r="F114" s="288" t="s">
        <v>289</v>
      </c>
      <c r="G114" s="265"/>
      <c r="H114" s="265" t="s">
        <v>332</v>
      </c>
      <c r="I114" s="265" t="s">
        <v>291</v>
      </c>
      <c r="J114" s="265">
        <v>120</v>
      </c>
      <c r="K114" s="279"/>
    </row>
    <row r="115" s="1" customFormat="1" ht="15" customHeight="1">
      <c r="B115" s="290"/>
      <c r="C115" s="265" t="s">
        <v>40</v>
      </c>
      <c r="D115" s="265"/>
      <c r="E115" s="265"/>
      <c r="F115" s="288" t="s">
        <v>289</v>
      </c>
      <c r="G115" s="265"/>
      <c r="H115" s="265" t="s">
        <v>333</v>
      </c>
      <c r="I115" s="265" t="s">
        <v>324</v>
      </c>
      <c r="J115" s="265"/>
      <c r="K115" s="279"/>
    </row>
    <row r="116" s="1" customFormat="1" ht="15" customHeight="1">
      <c r="B116" s="290"/>
      <c r="C116" s="265" t="s">
        <v>50</v>
      </c>
      <c r="D116" s="265"/>
      <c r="E116" s="265"/>
      <c r="F116" s="288" t="s">
        <v>289</v>
      </c>
      <c r="G116" s="265"/>
      <c r="H116" s="265" t="s">
        <v>334</v>
      </c>
      <c r="I116" s="265" t="s">
        <v>324</v>
      </c>
      <c r="J116" s="265"/>
      <c r="K116" s="279"/>
    </row>
    <row r="117" s="1" customFormat="1" ht="15" customHeight="1">
      <c r="B117" s="290"/>
      <c r="C117" s="265" t="s">
        <v>59</v>
      </c>
      <c r="D117" s="265"/>
      <c r="E117" s="265"/>
      <c r="F117" s="288" t="s">
        <v>289</v>
      </c>
      <c r="G117" s="265"/>
      <c r="H117" s="265" t="s">
        <v>335</v>
      </c>
      <c r="I117" s="265" t="s">
        <v>336</v>
      </c>
      <c r="J117" s="265"/>
      <c r="K117" s="279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6" t="s">
        <v>337</v>
      </c>
      <c r="D122" s="256"/>
      <c r="E122" s="256"/>
      <c r="F122" s="256"/>
      <c r="G122" s="256"/>
      <c r="H122" s="256"/>
      <c r="I122" s="256"/>
      <c r="J122" s="256"/>
      <c r="K122" s="307"/>
    </row>
    <row r="123" s="1" customFormat="1" ht="17.25" customHeight="1">
      <c r="B123" s="308"/>
      <c r="C123" s="280" t="s">
        <v>283</v>
      </c>
      <c r="D123" s="280"/>
      <c r="E123" s="280"/>
      <c r="F123" s="280" t="s">
        <v>284</v>
      </c>
      <c r="G123" s="281"/>
      <c r="H123" s="280" t="s">
        <v>56</v>
      </c>
      <c r="I123" s="280" t="s">
        <v>59</v>
      </c>
      <c r="J123" s="280" t="s">
        <v>285</v>
      </c>
      <c r="K123" s="309"/>
    </row>
    <row r="124" s="1" customFormat="1" ht="17.25" customHeight="1">
      <c r="B124" s="308"/>
      <c r="C124" s="282" t="s">
        <v>286</v>
      </c>
      <c r="D124" s="282"/>
      <c r="E124" s="282"/>
      <c r="F124" s="283" t="s">
        <v>287</v>
      </c>
      <c r="G124" s="284"/>
      <c r="H124" s="282"/>
      <c r="I124" s="282"/>
      <c r="J124" s="282" t="s">
        <v>288</v>
      </c>
      <c r="K124" s="309"/>
    </row>
    <row r="125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="1" customFormat="1" ht="15" customHeight="1">
      <c r="B126" s="310"/>
      <c r="C126" s="265" t="s">
        <v>292</v>
      </c>
      <c r="D126" s="287"/>
      <c r="E126" s="287"/>
      <c r="F126" s="288" t="s">
        <v>289</v>
      </c>
      <c r="G126" s="265"/>
      <c r="H126" s="265" t="s">
        <v>329</v>
      </c>
      <c r="I126" s="265" t="s">
        <v>291</v>
      </c>
      <c r="J126" s="265">
        <v>120</v>
      </c>
      <c r="K126" s="313"/>
    </row>
    <row r="127" s="1" customFormat="1" ht="15" customHeight="1">
      <c r="B127" s="310"/>
      <c r="C127" s="265" t="s">
        <v>338</v>
      </c>
      <c r="D127" s="265"/>
      <c r="E127" s="265"/>
      <c r="F127" s="288" t="s">
        <v>289</v>
      </c>
      <c r="G127" s="265"/>
      <c r="H127" s="265" t="s">
        <v>339</v>
      </c>
      <c r="I127" s="265" t="s">
        <v>291</v>
      </c>
      <c r="J127" s="265" t="s">
        <v>340</v>
      </c>
      <c r="K127" s="313"/>
    </row>
    <row r="128" s="1" customFormat="1" ht="15" customHeight="1">
      <c r="B128" s="310"/>
      <c r="C128" s="265" t="s">
        <v>237</v>
      </c>
      <c r="D128" s="265"/>
      <c r="E128" s="265"/>
      <c r="F128" s="288" t="s">
        <v>289</v>
      </c>
      <c r="G128" s="265"/>
      <c r="H128" s="265" t="s">
        <v>341</v>
      </c>
      <c r="I128" s="265" t="s">
        <v>291</v>
      </c>
      <c r="J128" s="265" t="s">
        <v>340</v>
      </c>
      <c r="K128" s="313"/>
    </row>
    <row r="129" s="1" customFormat="1" ht="15" customHeight="1">
      <c r="B129" s="310"/>
      <c r="C129" s="265" t="s">
        <v>300</v>
      </c>
      <c r="D129" s="265"/>
      <c r="E129" s="265"/>
      <c r="F129" s="288" t="s">
        <v>295</v>
      </c>
      <c r="G129" s="265"/>
      <c r="H129" s="265" t="s">
        <v>301</v>
      </c>
      <c r="I129" s="265" t="s">
        <v>291</v>
      </c>
      <c r="J129" s="265">
        <v>15</v>
      </c>
      <c r="K129" s="313"/>
    </row>
    <row r="130" s="1" customFormat="1" ht="15" customHeight="1">
      <c r="B130" s="310"/>
      <c r="C130" s="291" t="s">
        <v>302</v>
      </c>
      <c r="D130" s="291"/>
      <c r="E130" s="291"/>
      <c r="F130" s="292" t="s">
        <v>295</v>
      </c>
      <c r="G130" s="291"/>
      <c r="H130" s="291" t="s">
        <v>303</v>
      </c>
      <c r="I130" s="291" t="s">
        <v>291</v>
      </c>
      <c r="J130" s="291">
        <v>15</v>
      </c>
      <c r="K130" s="313"/>
    </row>
    <row r="131" s="1" customFormat="1" ht="15" customHeight="1">
      <c r="B131" s="310"/>
      <c r="C131" s="291" t="s">
        <v>304</v>
      </c>
      <c r="D131" s="291"/>
      <c r="E131" s="291"/>
      <c r="F131" s="292" t="s">
        <v>295</v>
      </c>
      <c r="G131" s="291"/>
      <c r="H131" s="291" t="s">
        <v>305</v>
      </c>
      <c r="I131" s="291" t="s">
        <v>291</v>
      </c>
      <c r="J131" s="291">
        <v>20</v>
      </c>
      <c r="K131" s="313"/>
    </row>
    <row r="132" s="1" customFormat="1" ht="15" customHeight="1">
      <c r="B132" s="310"/>
      <c r="C132" s="291" t="s">
        <v>306</v>
      </c>
      <c r="D132" s="291"/>
      <c r="E132" s="291"/>
      <c r="F132" s="292" t="s">
        <v>295</v>
      </c>
      <c r="G132" s="291"/>
      <c r="H132" s="291" t="s">
        <v>307</v>
      </c>
      <c r="I132" s="291" t="s">
        <v>291</v>
      </c>
      <c r="J132" s="291">
        <v>20</v>
      </c>
      <c r="K132" s="313"/>
    </row>
    <row r="133" s="1" customFormat="1" ht="15" customHeight="1">
      <c r="B133" s="310"/>
      <c r="C133" s="265" t="s">
        <v>294</v>
      </c>
      <c r="D133" s="265"/>
      <c r="E133" s="265"/>
      <c r="F133" s="288" t="s">
        <v>295</v>
      </c>
      <c r="G133" s="265"/>
      <c r="H133" s="265" t="s">
        <v>329</v>
      </c>
      <c r="I133" s="265" t="s">
        <v>291</v>
      </c>
      <c r="J133" s="265">
        <v>50</v>
      </c>
      <c r="K133" s="313"/>
    </row>
    <row r="134" s="1" customFormat="1" ht="15" customHeight="1">
      <c r="B134" s="310"/>
      <c r="C134" s="265" t="s">
        <v>308</v>
      </c>
      <c r="D134" s="265"/>
      <c r="E134" s="265"/>
      <c r="F134" s="288" t="s">
        <v>295</v>
      </c>
      <c r="G134" s="265"/>
      <c r="H134" s="265" t="s">
        <v>329</v>
      </c>
      <c r="I134" s="265" t="s">
        <v>291</v>
      </c>
      <c r="J134" s="265">
        <v>50</v>
      </c>
      <c r="K134" s="313"/>
    </row>
    <row r="135" s="1" customFormat="1" ht="15" customHeight="1">
      <c r="B135" s="310"/>
      <c r="C135" s="265" t="s">
        <v>314</v>
      </c>
      <c r="D135" s="265"/>
      <c r="E135" s="265"/>
      <c r="F135" s="288" t="s">
        <v>295</v>
      </c>
      <c r="G135" s="265"/>
      <c r="H135" s="265" t="s">
        <v>329</v>
      </c>
      <c r="I135" s="265" t="s">
        <v>291</v>
      </c>
      <c r="J135" s="265">
        <v>50</v>
      </c>
      <c r="K135" s="313"/>
    </row>
    <row r="136" s="1" customFormat="1" ht="15" customHeight="1">
      <c r="B136" s="310"/>
      <c r="C136" s="265" t="s">
        <v>316</v>
      </c>
      <c r="D136" s="265"/>
      <c r="E136" s="265"/>
      <c r="F136" s="288" t="s">
        <v>295</v>
      </c>
      <c r="G136" s="265"/>
      <c r="H136" s="265" t="s">
        <v>329</v>
      </c>
      <c r="I136" s="265" t="s">
        <v>291</v>
      </c>
      <c r="J136" s="265">
        <v>50</v>
      </c>
      <c r="K136" s="313"/>
    </row>
    <row r="137" s="1" customFormat="1" ht="15" customHeight="1">
      <c r="B137" s="310"/>
      <c r="C137" s="265" t="s">
        <v>317</v>
      </c>
      <c r="D137" s="265"/>
      <c r="E137" s="265"/>
      <c r="F137" s="288" t="s">
        <v>295</v>
      </c>
      <c r="G137" s="265"/>
      <c r="H137" s="265" t="s">
        <v>342</v>
      </c>
      <c r="I137" s="265" t="s">
        <v>291</v>
      </c>
      <c r="J137" s="265">
        <v>255</v>
      </c>
      <c r="K137" s="313"/>
    </row>
    <row r="138" s="1" customFormat="1" ht="15" customHeight="1">
      <c r="B138" s="310"/>
      <c r="C138" s="265" t="s">
        <v>319</v>
      </c>
      <c r="D138" s="265"/>
      <c r="E138" s="265"/>
      <c r="F138" s="288" t="s">
        <v>289</v>
      </c>
      <c r="G138" s="265"/>
      <c r="H138" s="265" t="s">
        <v>343</v>
      </c>
      <c r="I138" s="265" t="s">
        <v>321</v>
      </c>
      <c r="J138" s="265"/>
      <c r="K138" s="313"/>
    </row>
    <row r="139" s="1" customFormat="1" ht="15" customHeight="1">
      <c r="B139" s="310"/>
      <c r="C139" s="265" t="s">
        <v>322</v>
      </c>
      <c r="D139" s="265"/>
      <c r="E139" s="265"/>
      <c r="F139" s="288" t="s">
        <v>289</v>
      </c>
      <c r="G139" s="265"/>
      <c r="H139" s="265" t="s">
        <v>344</v>
      </c>
      <c r="I139" s="265" t="s">
        <v>324</v>
      </c>
      <c r="J139" s="265"/>
      <c r="K139" s="313"/>
    </row>
    <row r="140" s="1" customFormat="1" ht="15" customHeight="1">
      <c r="B140" s="310"/>
      <c r="C140" s="265" t="s">
        <v>325</v>
      </c>
      <c r="D140" s="265"/>
      <c r="E140" s="265"/>
      <c r="F140" s="288" t="s">
        <v>289</v>
      </c>
      <c r="G140" s="265"/>
      <c r="H140" s="265" t="s">
        <v>325</v>
      </c>
      <c r="I140" s="265" t="s">
        <v>324</v>
      </c>
      <c r="J140" s="265"/>
      <c r="K140" s="313"/>
    </row>
    <row r="141" s="1" customFormat="1" ht="15" customHeight="1">
      <c r="B141" s="310"/>
      <c r="C141" s="265" t="s">
        <v>40</v>
      </c>
      <c r="D141" s="265"/>
      <c r="E141" s="265"/>
      <c r="F141" s="288" t="s">
        <v>289</v>
      </c>
      <c r="G141" s="265"/>
      <c r="H141" s="265" t="s">
        <v>345</v>
      </c>
      <c r="I141" s="265" t="s">
        <v>324</v>
      </c>
      <c r="J141" s="265"/>
      <c r="K141" s="313"/>
    </row>
    <row r="142" s="1" customFormat="1" ht="15" customHeight="1">
      <c r="B142" s="310"/>
      <c r="C142" s="265" t="s">
        <v>346</v>
      </c>
      <c r="D142" s="265"/>
      <c r="E142" s="265"/>
      <c r="F142" s="288" t="s">
        <v>289</v>
      </c>
      <c r="G142" s="265"/>
      <c r="H142" s="265" t="s">
        <v>347</v>
      </c>
      <c r="I142" s="265" t="s">
        <v>324</v>
      </c>
      <c r="J142" s="265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348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283</v>
      </c>
      <c r="D148" s="280"/>
      <c r="E148" s="280"/>
      <c r="F148" s="280" t="s">
        <v>284</v>
      </c>
      <c r="G148" s="281"/>
      <c r="H148" s="280" t="s">
        <v>56</v>
      </c>
      <c r="I148" s="280" t="s">
        <v>59</v>
      </c>
      <c r="J148" s="280" t="s">
        <v>285</v>
      </c>
      <c r="K148" s="279"/>
    </row>
    <row r="149" s="1" customFormat="1" ht="17.25" customHeight="1">
      <c r="B149" s="277"/>
      <c r="C149" s="282" t="s">
        <v>286</v>
      </c>
      <c r="D149" s="282"/>
      <c r="E149" s="282"/>
      <c r="F149" s="283" t="s">
        <v>287</v>
      </c>
      <c r="G149" s="284"/>
      <c r="H149" s="282"/>
      <c r="I149" s="282"/>
      <c r="J149" s="282" t="s">
        <v>288</v>
      </c>
      <c r="K149" s="279"/>
    </row>
    <row r="150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="1" customFormat="1" ht="15" customHeight="1">
      <c r="B151" s="290"/>
      <c r="C151" s="317" t="s">
        <v>292</v>
      </c>
      <c r="D151" s="265"/>
      <c r="E151" s="265"/>
      <c r="F151" s="318" t="s">
        <v>289</v>
      </c>
      <c r="G151" s="265"/>
      <c r="H151" s="317" t="s">
        <v>329</v>
      </c>
      <c r="I151" s="317" t="s">
        <v>291</v>
      </c>
      <c r="J151" s="317">
        <v>120</v>
      </c>
      <c r="K151" s="313"/>
    </row>
    <row r="152" s="1" customFormat="1" ht="15" customHeight="1">
      <c r="B152" s="290"/>
      <c r="C152" s="317" t="s">
        <v>338</v>
      </c>
      <c r="D152" s="265"/>
      <c r="E152" s="265"/>
      <c r="F152" s="318" t="s">
        <v>289</v>
      </c>
      <c r="G152" s="265"/>
      <c r="H152" s="317" t="s">
        <v>349</v>
      </c>
      <c r="I152" s="317" t="s">
        <v>291</v>
      </c>
      <c r="J152" s="317" t="s">
        <v>340</v>
      </c>
      <c r="K152" s="313"/>
    </row>
    <row r="153" s="1" customFormat="1" ht="15" customHeight="1">
      <c r="B153" s="290"/>
      <c r="C153" s="317" t="s">
        <v>237</v>
      </c>
      <c r="D153" s="265"/>
      <c r="E153" s="265"/>
      <c r="F153" s="318" t="s">
        <v>289</v>
      </c>
      <c r="G153" s="265"/>
      <c r="H153" s="317" t="s">
        <v>350</v>
      </c>
      <c r="I153" s="317" t="s">
        <v>291</v>
      </c>
      <c r="J153" s="317" t="s">
        <v>340</v>
      </c>
      <c r="K153" s="313"/>
    </row>
    <row r="154" s="1" customFormat="1" ht="15" customHeight="1">
      <c r="B154" s="290"/>
      <c r="C154" s="317" t="s">
        <v>294</v>
      </c>
      <c r="D154" s="265"/>
      <c r="E154" s="265"/>
      <c r="F154" s="318" t="s">
        <v>295</v>
      </c>
      <c r="G154" s="265"/>
      <c r="H154" s="317" t="s">
        <v>329</v>
      </c>
      <c r="I154" s="317" t="s">
        <v>291</v>
      </c>
      <c r="J154" s="317">
        <v>50</v>
      </c>
      <c r="K154" s="313"/>
    </row>
    <row r="155" s="1" customFormat="1" ht="15" customHeight="1">
      <c r="B155" s="290"/>
      <c r="C155" s="317" t="s">
        <v>297</v>
      </c>
      <c r="D155" s="265"/>
      <c r="E155" s="265"/>
      <c r="F155" s="318" t="s">
        <v>289</v>
      </c>
      <c r="G155" s="265"/>
      <c r="H155" s="317" t="s">
        <v>329</v>
      </c>
      <c r="I155" s="317" t="s">
        <v>299</v>
      </c>
      <c r="J155" s="317"/>
      <c r="K155" s="313"/>
    </row>
    <row r="156" s="1" customFormat="1" ht="15" customHeight="1">
      <c r="B156" s="290"/>
      <c r="C156" s="317" t="s">
        <v>308</v>
      </c>
      <c r="D156" s="265"/>
      <c r="E156" s="265"/>
      <c r="F156" s="318" t="s">
        <v>295</v>
      </c>
      <c r="G156" s="265"/>
      <c r="H156" s="317" t="s">
        <v>329</v>
      </c>
      <c r="I156" s="317" t="s">
        <v>291</v>
      </c>
      <c r="J156" s="317">
        <v>50</v>
      </c>
      <c r="K156" s="313"/>
    </row>
    <row r="157" s="1" customFormat="1" ht="15" customHeight="1">
      <c r="B157" s="290"/>
      <c r="C157" s="317" t="s">
        <v>316</v>
      </c>
      <c r="D157" s="265"/>
      <c r="E157" s="265"/>
      <c r="F157" s="318" t="s">
        <v>295</v>
      </c>
      <c r="G157" s="265"/>
      <c r="H157" s="317" t="s">
        <v>329</v>
      </c>
      <c r="I157" s="317" t="s">
        <v>291</v>
      </c>
      <c r="J157" s="317">
        <v>50</v>
      </c>
      <c r="K157" s="313"/>
    </row>
    <row r="158" s="1" customFormat="1" ht="15" customHeight="1">
      <c r="B158" s="290"/>
      <c r="C158" s="317" t="s">
        <v>314</v>
      </c>
      <c r="D158" s="265"/>
      <c r="E158" s="265"/>
      <c r="F158" s="318" t="s">
        <v>295</v>
      </c>
      <c r="G158" s="265"/>
      <c r="H158" s="317" t="s">
        <v>329</v>
      </c>
      <c r="I158" s="317" t="s">
        <v>291</v>
      </c>
      <c r="J158" s="317">
        <v>50</v>
      </c>
      <c r="K158" s="313"/>
    </row>
    <row r="159" s="1" customFormat="1" ht="15" customHeight="1">
      <c r="B159" s="290"/>
      <c r="C159" s="317" t="s">
        <v>101</v>
      </c>
      <c r="D159" s="265"/>
      <c r="E159" s="265"/>
      <c r="F159" s="318" t="s">
        <v>289</v>
      </c>
      <c r="G159" s="265"/>
      <c r="H159" s="317" t="s">
        <v>351</v>
      </c>
      <c r="I159" s="317" t="s">
        <v>291</v>
      </c>
      <c r="J159" s="317" t="s">
        <v>352</v>
      </c>
      <c r="K159" s="313"/>
    </row>
    <row r="160" s="1" customFormat="1" ht="15" customHeight="1">
      <c r="B160" s="290"/>
      <c r="C160" s="317" t="s">
        <v>353</v>
      </c>
      <c r="D160" s="265"/>
      <c r="E160" s="265"/>
      <c r="F160" s="318" t="s">
        <v>289</v>
      </c>
      <c r="G160" s="265"/>
      <c r="H160" s="317" t="s">
        <v>354</v>
      </c>
      <c r="I160" s="317" t="s">
        <v>324</v>
      </c>
      <c r="J160" s="317"/>
      <c r="K160" s="313"/>
    </row>
    <row r="16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355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283</v>
      </c>
      <c r="D166" s="280"/>
      <c r="E166" s="280"/>
      <c r="F166" s="280" t="s">
        <v>284</v>
      </c>
      <c r="G166" s="322"/>
      <c r="H166" s="323" t="s">
        <v>56</v>
      </c>
      <c r="I166" s="323" t="s">
        <v>59</v>
      </c>
      <c r="J166" s="280" t="s">
        <v>285</v>
      </c>
      <c r="K166" s="257"/>
    </row>
    <row r="167" s="1" customFormat="1" ht="17.25" customHeight="1">
      <c r="B167" s="258"/>
      <c r="C167" s="282" t="s">
        <v>286</v>
      </c>
      <c r="D167" s="282"/>
      <c r="E167" s="282"/>
      <c r="F167" s="283" t="s">
        <v>287</v>
      </c>
      <c r="G167" s="324"/>
      <c r="H167" s="325"/>
      <c r="I167" s="325"/>
      <c r="J167" s="282" t="s">
        <v>288</v>
      </c>
      <c r="K167" s="260"/>
    </row>
    <row r="168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="1" customFormat="1" ht="15" customHeight="1">
      <c r="B169" s="290"/>
      <c r="C169" s="265" t="s">
        <v>292</v>
      </c>
      <c r="D169" s="265"/>
      <c r="E169" s="265"/>
      <c r="F169" s="288" t="s">
        <v>289</v>
      </c>
      <c r="G169" s="265"/>
      <c r="H169" s="265" t="s">
        <v>329</v>
      </c>
      <c r="I169" s="265" t="s">
        <v>291</v>
      </c>
      <c r="J169" s="265">
        <v>120</v>
      </c>
      <c r="K169" s="313"/>
    </row>
    <row r="170" s="1" customFormat="1" ht="15" customHeight="1">
      <c r="B170" s="290"/>
      <c r="C170" s="265" t="s">
        <v>338</v>
      </c>
      <c r="D170" s="265"/>
      <c r="E170" s="265"/>
      <c r="F170" s="288" t="s">
        <v>289</v>
      </c>
      <c r="G170" s="265"/>
      <c r="H170" s="265" t="s">
        <v>339</v>
      </c>
      <c r="I170" s="265" t="s">
        <v>291</v>
      </c>
      <c r="J170" s="265" t="s">
        <v>340</v>
      </c>
      <c r="K170" s="313"/>
    </row>
    <row r="171" s="1" customFormat="1" ht="15" customHeight="1">
      <c r="B171" s="290"/>
      <c r="C171" s="265" t="s">
        <v>237</v>
      </c>
      <c r="D171" s="265"/>
      <c r="E171" s="265"/>
      <c r="F171" s="288" t="s">
        <v>289</v>
      </c>
      <c r="G171" s="265"/>
      <c r="H171" s="265" t="s">
        <v>356</v>
      </c>
      <c r="I171" s="265" t="s">
        <v>291</v>
      </c>
      <c r="J171" s="265" t="s">
        <v>340</v>
      </c>
      <c r="K171" s="313"/>
    </row>
    <row r="172" s="1" customFormat="1" ht="15" customHeight="1">
      <c r="B172" s="290"/>
      <c r="C172" s="265" t="s">
        <v>294</v>
      </c>
      <c r="D172" s="265"/>
      <c r="E172" s="265"/>
      <c r="F172" s="288" t="s">
        <v>295</v>
      </c>
      <c r="G172" s="265"/>
      <c r="H172" s="265" t="s">
        <v>356</v>
      </c>
      <c r="I172" s="265" t="s">
        <v>291</v>
      </c>
      <c r="J172" s="265">
        <v>50</v>
      </c>
      <c r="K172" s="313"/>
    </row>
    <row r="173" s="1" customFormat="1" ht="15" customHeight="1">
      <c r="B173" s="290"/>
      <c r="C173" s="265" t="s">
        <v>297</v>
      </c>
      <c r="D173" s="265"/>
      <c r="E173" s="265"/>
      <c r="F173" s="288" t="s">
        <v>289</v>
      </c>
      <c r="G173" s="265"/>
      <c r="H173" s="265" t="s">
        <v>356</v>
      </c>
      <c r="I173" s="265" t="s">
        <v>299</v>
      </c>
      <c r="J173" s="265"/>
      <c r="K173" s="313"/>
    </row>
    <row r="174" s="1" customFormat="1" ht="15" customHeight="1">
      <c r="B174" s="290"/>
      <c r="C174" s="265" t="s">
        <v>308</v>
      </c>
      <c r="D174" s="265"/>
      <c r="E174" s="265"/>
      <c r="F174" s="288" t="s">
        <v>295</v>
      </c>
      <c r="G174" s="265"/>
      <c r="H174" s="265" t="s">
        <v>356</v>
      </c>
      <c r="I174" s="265" t="s">
        <v>291</v>
      </c>
      <c r="J174" s="265">
        <v>50</v>
      </c>
      <c r="K174" s="313"/>
    </row>
    <row r="175" s="1" customFormat="1" ht="15" customHeight="1">
      <c r="B175" s="290"/>
      <c r="C175" s="265" t="s">
        <v>316</v>
      </c>
      <c r="D175" s="265"/>
      <c r="E175" s="265"/>
      <c r="F175" s="288" t="s">
        <v>295</v>
      </c>
      <c r="G175" s="265"/>
      <c r="H175" s="265" t="s">
        <v>356</v>
      </c>
      <c r="I175" s="265" t="s">
        <v>291</v>
      </c>
      <c r="J175" s="265">
        <v>50</v>
      </c>
      <c r="K175" s="313"/>
    </row>
    <row r="176" s="1" customFormat="1" ht="15" customHeight="1">
      <c r="B176" s="290"/>
      <c r="C176" s="265" t="s">
        <v>314</v>
      </c>
      <c r="D176" s="265"/>
      <c r="E176" s="265"/>
      <c r="F176" s="288" t="s">
        <v>295</v>
      </c>
      <c r="G176" s="265"/>
      <c r="H176" s="265" t="s">
        <v>356</v>
      </c>
      <c r="I176" s="265" t="s">
        <v>291</v>
      </c>
      <c r="J176" s="265">
        <v>50</v>
      </c>
      <c r="K176" s="313"/>
    </row>
    <row r="177" s="1" customFormat="1" ht="15" customHeight="1">
      <c r="B177" s="290"/>
      <c r="C177" s="265" t="s">
        <v>106</v>
      </c>
      <c r="D177" s="265"/>
      <c r="E177" s="265"/>
      <c r="F177" s="288" t="s">
        <v>289</v>
      </c>
      <c r="G177" s="265"/>
      <c r="H177" s="265" t="s">
        <v>357</v>
      </c>
      <c r="I177" s="265" t="s">
        <v>358</v>
      </c>
      <c r="J177" s="265"/>
      <c r="K177" s="313"/>
    </row>
    <row r="178" s="1" customFormat="1" ht="15" customHeight="1">
      <c r="B178" s="290"/>
      <c r="C178" s="265" t="s">
        <v>59</v>
      </c>
      <c r="D178" s="265"/>
      <c r="E178" s="265"/>
      <c r="F178" s="288" t="s">
        <v>289</v>
      </c>
      <c r="G178" s="265"/>
      <c r="H178" s="265" t="s">
        <v>359</v>
      </c>
      <c r="I178" s="265" t="s">
        <v>360</v>
      </c>
      <c r="J178" s="265">
        <v>1</v>
      </c>
      <c r="K178" s="313"/>
    </row>
    <row r="179" s="1" customFormat="1" ht="15" customHeight="1">
      <c r="B179" s="290"/>
      <c r="C179" s="265" t="s">
        <v>55</v>
      </c>
      <c r="D179" s="265"/>
      <c r="E179" s="265"/>
      <c r="F179" s="288" t="s">
        <v>289</v>
      </c>
      <c r="G179" s="265"/>
      <c r="H179" s="265" t="s">
        <v>361</v>
      </c>
      <c r="I179" s="265" t="s">
        <v>291</v>
      </c>
      <c r="J179" s="265">
        <v>20</v>
      </c>
      <c r="K179" s="313"/>
    </row>
    <row r="180" s="1" customFormat="1" ht="15" customHeight="1">
      <c r="B180" s="290"/>
      <c r="C180" s="265" t="s">
        <v>56</v>
      </c>
      <c r="D180" s="265"/>
      <c r="E180" s="265"/>
      <c r="F180" s="288" t="s">
        <v>289</v>
      </c>
      <c r="G180" s="265"/>
      <c r="H180" s="265" t="s">
        <v>362</v>
      </c>
      <c r="I180" s="265" t="s">
        <v>291</v>
      </c>
      <c r="J180" s="265">
        <v>255</v>
      </c>
      <c r="K180" s="313"/>
    </row>
    <row r="181" s="1" customFormat="1" ht="15" customHeight="1">
      <c r="B181" s="290"/>
      <c r="C181" s="265" t="s">
        <v>107</v>
      </c>
      <c r="D181" s="265"/>
      <c r="E181" s="265"/>
      <c r="F181" s="288" t="s">
        <v>289</v>
      </c>
      <c r="G181" s="265"/>
      <c r="H181" s="265" t="s">
        <v>253</v>
      </c>
      <c r="I181" s="265" t="s">
        <v>291</v>
      </c>
      <c r="J181" s="265">
        <v>10</v>
      </c>
      <c r="K181" s="313"/>
    </row>
    <row r="182" s="1" customFormat="1" ht="15" customHeight="1">
      <c r="B182" s="290"/>
      <c r="C182" s="265" t="s">
        <v>108</v>
      </c>
      <c r="D182" s="265"/>
      <c r="E182" s="265"/>
      <c r="F182" s="288" t="s">
        <v>289</v>
      </c>
      <c r="G182" s="265"/>
      <c r="H182" s="265" t="s">
        <v>363</v>
      </c>
      <c r="I182" s="265" t="s">
        <v>324</v>
      </c>
      <c r="J182" s="265"/>
      <c r="K182" s="313"/>
    </row>
    <row r="183" s="1" customFormat="1" ht="15" customHeight="1">
      <c r="B183" s="290"/>
      <c r="C183" s="265" t="s">
        <v>364</v>
      </c>
      <c r="D183" s="265"/>
      <c r="E183" s="265"/>
      <c r="F183" s="288" t="s">
        <v>289</v>
      </c>
      <c r="G183" s="265"/>
      <c r="H183" s="265" t="s">
        <v>365</v>
      </c>
      <c r="I183" s="265" t="s">
        <v>324</v>
      </c>
      <c r="J183" s="265"/>
      <c r="K183" s="313"/>
    </row>
    <row r="184" s="1" customFormat="1" ht="15" customHeight="1">
      <c r="B184" s="290"/>
      <c r="C184" s="265" t="s">
        <v>353</v>
      </c>
      <c r="D184" s="265"/>
      <c r="E184" s="265"/>
      <c r="F184" s="288" t="s">
        <v>289</v>
      </c>
      <c r="G184" s="265"/>
      <c r="H184" s="265" t="s">
        <v>366</v>
      </c>
      <c r="I184" s="265" t="s">
        <v>324</v>
      </c>
      <c r="J184" s="265"/>
      <c r="K184" s="313"/>
    </row>
    <row r="185" s="1" customFormat="1" ht="15" customHeight="1">
      <c r="B185" s="290"/>
      <c r="C185" s="265" t="s">
        <v>110</v>
      </c>
      <c r="D185" s="265"/>
      <c r="E185" s="265"/>
      <c r="F185" s="288" t="s">
        <v>295</v>
      </c>
      <c r="G185" s="265"/>
      <c r="H185" s="265" t="s">
        <v>367</v>
      </c>
      <c r="I185" s="265" t="s">
        <v>291</v>
      </c>
      <c r="J185" s="265">
        <v>50</v>
      </c>
      <c r="K185" s="313"/>
    </row>
    <row r="186" s="1" customFormat="1" ht="15" customHeight="1">
      <c r="B186" s="290"/>
      <c r="C186" s="265" t="s">
        <v>368</v>
      </c>
      <c r="D186" s="265"/>
      <c r="E186" s="265"/>
      <c r="F186" s="288" t="s">
        <v>295</v>
      </c>
      <c r="G186" s="265"/>
      <c r="H186" s="265" t="s">
        <v>369</v>
      </c>
      <c r="I186" s="265" t="s">
        <v>370</v>
      </c>
      <c r="J186" s="265"/>
      <c r="K186" s="313"/>
    </row>
    <row r="187" s="1" customFormat="1" ht="15" customHeight="1">
      <c r="B187" s="290"/>
      <c r="C187" s="265" t="s">
        <v>371</v>
      </c>
      <c r="D187" s="265"/>
      <c r="E187" s="265"/>
      <c r="F187" s="288" t="s">
        <v>295</v>
      </c>
      <c r="G187" s="265"/>
      <c r="H187" s="265" t="s">
        <v>372</v>
      </c>
      <c r="I187" s="265" t="s">
        <v>370</v>
      </c>
      <c r="J187" s="265"/>
      <c r="K187" s="313"/>
    </row>
    <row r="188" s="1" customFormat="1" ht="15" customHeight="1">
      <c r="B188" s="290"/>
      <c r="C188" s="265" t="s">
        <v>373</v>
      </c>
      <c r="D188" s="265"/>
      <c r="E188" s="265"/>
      <c r="F188" s="288" t="s">
        <v>295</v>
      </c>
      <c r="G188" s="265"/>
      <c r="H188" s="265" t="s">
        <v>374</v>
      </c>
      <c r="I188" s="265" t="s">
        <v>370</v>
      </c>
      <c r="J188" s="265"/>
      <c r="K188" s="313"/>
    </row>
    <row r="189" s="1" customFormat="1" ht="15" customHeight="1">
      <c r="B189" s="290"/>
      <c r="C189" s="326" t="s">
        <v>375</v>
      </c>
      <c r="D189" s="265"/>
      <c r="E189" s="265"/>
      <c r="F189" s="288" t="s">
        <v>295</v>
      </c>
      <c r="G189" s="265"/>
      <c r="H189" s="265" t="s">
        <v>376</v>
      </c>
      <c r="I189" s="265" t="s">
        <v>377</v>
      </c>
      <c r="J189" s="327" t="s">
        <v>378</v>
      </c>
      <c r="K189" s="313"/>
    </row>
    <row r="190" s="1" customFormat="1" ht="15" customHeight="1">
      <c r="B190" s="290"/>
      <c r="C190" s="326" t="s">
        <v>44</v>
      </c>
      <c r="D190" s="265"/>
      <c r="E190" s="265"/>
      <c r="F190" s="288" t="s">
        <v>289</v>
      </c>
      <c r="G190" s="265"/>
      <c r="H190" s="262" t="s">
        <v>379</v>
      </c>
      <c r="I190" s="265" t="s">
        <v>380</v>
      </c>
      <c r="J190" s="265"/>
      <c r="K190" s="313"/>
    </row>
    <row r="191" s="1" customFormat="1" ht="15" customHeight="1">
      <c r="B191" s="290"/>
      <c r="C191" s="326" t="s">
        <v>381</v>
      </c>
      <c r="D191" s="265"/>
      <c r="E191" s="265"/>
      <c r="F191" s="288" t="s">
        <v>289</v>
      </c>
      <c r="G191" s="265"/>
      <c r="H191" s="265" t="s">
        <v>382</v>
      </c>
      <c r="I191" s="265" t="s">
        <v>324</v>
      </c>
      <c r="J191" s="265"/>
      <c r="K191" s="313"/>
    </row>
    <row r="192" s="1" customFormat="1" ht="15" customHeight="1">
      <c r="B192" s="290"/>
      <c r="C192" s="326" t="s">
        <v>383</v>
      </c>
      <c r="D192" s="265"/>
      <c r="E192" s="265"/>
      <c r="F192" s="288" t="s">
        <v>289</v>
      </c>
      <c r="G192" s="265"/>
      <c r="H192" s="265" t="s">
        <v>384</v>
      </c>
      <c r="I192" s="265" t="s">
        <v>324</v>
      </c>
      <c r="J192" s="265"/>
      <c r="K192" s="313"/>
    </row>
    <row r="193" s="1" customFormat="1" ht="15" customHeight="1">
      <c r="B193" s="290"/>
      <c r="C193" s="326" t="s">
        <v>385</v>
      </c>
      <c r="D193" s="265"/>
      <c r="E193" s="265"/>
      <c r="F193" s="288" t="s">
        <v>295</v>
      </c>
      <c r="G193" s="265"/>
      <c r="H193" s="265" t="s">
        <v>386</v>
      </c>
      <c r="I193" s="265" t="s">
        <v>324</v>
      </c>
      <c r="J193" s="265"/>
      <c r="K193" s="313"/>
    </row>
    <row r="194" s="1" customFormat="1" ht="15" customHeight="1">
      <c r="B194" s="319"/>
      <c r="C194" s="328"/>
      <c r="D194" s="299"/>
      <c r="E194" s="299"/>
      <c r="F194" s="299"/>
      <c r="G194" s="299"/>
      <c r="H194" s="299"/>
      <c r="I194" s="299"/>
      <c r="J194" s="299"/>
      <c r="K194" s="320"/>
    </row>
    <row r="195" s="1" customFormat="1" ht="18.75" customHeight="1">
      <c r="B195" s="301"/>
      <c r="C195" s="311"/>
      <c r="D195" s="311"/>
      <c r="E195" s="311"/>
      <c r="F195" s="321"/>
      <c r="G195" s="311"/>
      <c r="H195" s="311"/>
      <c r="I195" s="311"/>
      <c r="J195" s="311"/>
      <c r="K195" s="301"/>
    </row>
    <row r="196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="1" customFormat="1" ht="18.75" customHeight="1">
      <c r="B197" s="273"/>
      <c r="C197" s="273"/>
      <c r="D197" s="273"/>
      <c r="E197" s="273"/>
      <c r="F197" s="273"/>
      <c r="G197" s="273"/>
      <c r="H197" s="273"/>
      <c r="I197" s="273"/>
      <c r="J197" s="273"/>
      <c r="K197" s="273"/>
    </row>
    <row r="198" s="1" customFormat="1" ht="13.5">
      <c r="B198" s="252"/>
      <c r="C198" s="253"/>
      <c r="D198" s="253"/>
      <c r="E198" s="253"/>
      <c r="F198" s="253"/>
      <c r="G198" s="253"/>
      <c r="H198" s="253"/>
      <c r="I198" s="253"/>
      <c r="J198" s="253"/>
      <c r="K198" s="254"/>
    </row>
    <row r="199" s="1" customFormat="1" ht="21">
      <c r="B199" s="255"/>
      <c r="C199" s="256" t="s">
        <v>387</v>
      </c>
      <c r="D199" s="256"/>
      <c r="E199" s="256"/>
      <c r="F199" s="256"/>
      <c r="G199" s="256"/>
      <c r="H199" s="256"/>
      <c r="I199" s="256"/>
      <c r="J199" s="256"/>
      <c r="K199" s="257"/>
    </row>
    <row r="200" s="1" customFormat="1" ht="25.5" customHeight="1">
      <c r="B200" s="255"/>
      <c r="C200" s="329" t="s">
        <v>388</v>
      </c>
      <c r="D200" s="329"/>
      <c r="E200" s="329"/>
      <c r="F200" s="329" t="s">
        <v>389</v>
      </c>
      <c r="G200" s="330"/>
      <c r="H200" s="329" t="s">
        <v>390</v>
      </c>
      <c r="I200" s="329"/>
      <c r="J200" s="329"/>
      <c r="K200" s="257"/>
    </row>
    <row r="201" s="1" customFormat="1" ht="5.25" customHeight="1">
      <c r="B201" s="290"/>
      <c r="C201" s="285"/>
      <c r="D201" s="285"/>
      <c r="E201" s="285"/>
      <c r="F201" s="285"/>
      <c r="G201" s="311"/>
      <c r="H201" s="285"/>
      <c r="I201" s="285"/>
      <c r="J201" s="285"/>
      <c r="K201" s="313"/>
    </row>
    <row r="202" s="1" customFormat="1" ht="15" customHeight="1">
      <c r="B202" s="290"/>
      <c r="C202" s="265" t="s">
        <v>380</v>
      </c>
      <c r="D202" s="265"/>
      <c r="E202" s="265"/>
      <c r="F202" s="288" t="s">
        <v>45</v>
      </c>
      <c r="G202" s="265"/>
      <c r="H202" s="265" t="s">
        <v>391</v>
      </c>
      <c r="I202" s="265"/>
      <c r="J202" s="265"/>
      <c r="K202" s="313"/>
    </row>
    <row r="203" s="1" customFormat="1" ht="15" customHeight="1">
      <c r="B203" s="290"/>
      <c r="C203" s="265"/>
      <c r="D203" s="265"/>
      <c r="E203" s="265"/>
      <c r="F203" s="288" t="s">
        <v>46</v>
      </c>
      <c r="G203" s="265"/>
      <c r="H203" s="265" t="s">
        <v>392</v>
      </c>
      <c r="I203" s="265"/>
      <c r="J203" s="265"/>
      <c r="K203" s="313"/>
    </row>
    <row r="204" s="1" customFormat="1" ht="15" customHeight="1">
      <c r="B204" s="290"/>
      <c r="C204" s="265"/>
      <c r="D204" s="265"/>
      <c r="E204" s="265"/>
      <c r="F204" s="288" t="s">
        <v>49</v>
      </c>
      <c r="G204" s="265"/>
      <c r="H204" s="265" t="s">
        <v>393</v>
      </c>
      <c r="I204" s="265"/>
      <c r="J204" s="265"/>
      <c r="K204" s="313"/>
    </row>
    <row r="205" s="1" customFormat="1" ht="15" customHeight="1">
      <c r="B205" s="290"/>
      <c r="C205" s="265"/>
      <c r="D205" s="265"/>
      <c r="E205" s="265"/>
      <c r="F205" s="288" t="s">
        <v>47</v>
      </c>
      <c r="G205" s="265"/>
      <c r="H205" s="265" t="s">
        <v>394</v>
      </c>
      <c r="I205" s="265"/>
      <c r="J205" s="265"/>
      <c r="K205" s="313"/>
    </row>
    <row r="206" s="1" customFormat="1" ht="15" customHeight="1">
      <c r="B206" s="290"/>
      <c r="C206" s="265"/>
      <c r="D206" s="265"/>
      <c r="E206" s="265"/>
      <c r="F206" s="288" t="s">
        <v>48</v>
      </c>
      <c r="G206" s="265"/>
      <c r="H206" s="265" t="s">
        <v>395</v>
      </c>
      <c r="I206" s="265"/>
      <c r="J206" s="265"/>
      <c r="K206" s="313"/>
    </row>
    <row r="207" s="1" customFormat="1" ht="15" customHeight="1">
      <c r="B207" s="290"/>
      <c r="C207" s="265"/>
      <c r="D207" s="265"/>
      <c r="E207" s="265"/>
      <c r="F207" s="288"/>
      <c r="G207" s="265"/>
      <c r="H207" s="265"/>
      <c r="I207" s="265"/>
      <c r="J207" s="265"/>
      <c r="K207" s="313"/>
    </row>
    <row r="208" s="1" customFormat="1" ht="15" customHeight="1">
      <c r="B208" s="290"/>
      <c r="C208" s="265" t="s">
        <v>336</v>
      </c>
      <c r="D208" s="265"/>
      <c r="E208" s="265"/>
      <c r="F208" s="288" t="s">
        <v>81</v>
      </c>
      <c r="G208" s="265"/>
      <c r="H208" s="265" t="s">
        <v>396</v>
      </c>
      <c r="I208" s="265"/>
      <c r="J208" s="265"/>
      <c r="K208" s="313"/>
    </row>
    <row r="209" s="1" customFormat="1" ht="15" customHeight="1">
      <c r="B209" s="290"/>
      <c r="C209" s="265"/>
      <c r="D209" s="265"/>
      <c r="E209" s="265"/>
      <c r="F209" s="288" t="s">
        <v>231</v>
      </c>
      <c r="G209" s="265"/>
      <c r="H209" s="265" t="s">
        <v>232</v>
      </c>
      <c r="I209" s="265"/>
      <c r="J209" s="265"/>
      <c r="K209" s="313"/>
    </row>
    <row r="210" s="1" customFormat="1" ht="15" customHeight="1">
      <c r="B210" s="290"/>
      <c r="C210" s="265"/>
      <c r="D210" s="265"/>
      <c r="E210" s="265"/>
      <c r="F210" s="288" t="s">
        <v>229</v>
      </c>
      <c r="G210" s="265"/>
      <c r="H210" s="265" t="s">
        <v>397</v>
      </c>
      <c r="I210" s="265"/>
      <c r="J210" s="265"/>
      <c r="K210" s="313"/>
    </row>
    <row r="211" s="1" customFormat="1" ht="15" customHeight="1">
      <c r="B211" s="331"/>
      <c r="C211" s="265"/>
      <c r="D211" s="265"/>
      <c r="E211" s="265"/>
      <c r="F211" s="288" t="s">
        <v>233</v>
      </c>
      <c r="G211" s="326"/>
      <c r="H211" s="317" t="s">
        <v>234</v>
      </c>
      <c r="I211" s="317"/>
      <c r="J211" s="317"/>
      <c r="K211" s="332"/>
    </row>
    <row r="212" s="1" customFormat="1" ht="15" customHeight="1">
      <c r="B212" s="331"/>
      <c r="C212" s="265"/>
      <c r="D212" s="265"/>
      <c r="E212" s="265"/>
      <c r="F212" s="288" t="s">
        <v>235</v>
      </c>
      <c r="G212" s="326"/>
      <c r="H212" s="317" t="s">
        <v>398</v>
      </c>
      <c r="I212" s="317"/>
      <c r="J212" s="317"/>
      <c r="K212" s="332"/>
    </row>
    <row r="213" s="1" customFormat="1" ht="15" customHeight="1">
      <c r="B213" s="331"/>
      <c r="C213" s="265"/>
      <c r="D213" s="265"/>
      <c r="E213" s="265"/>
      <c r="F213" s="288"/>
      <c r="G213" s="326"/>
      <c r="H213" s="317"/>
      <c r="I213" s="317"/>
      <c r="J213" s="317"/>
      <c r="K213" s="332"/>
    </row>
    <row r="214" s="1" customFormat="1" ht="15" customHeight="1">
      <c r="B214" s="331"/>
      <c r="C214" s="265" t="s">
        <v>360</v>
      </c>
      <c r="D214" s="265"/>
      <c r="E214" s="265"/>
      <c r="F214" s="288">
        <v>1</v>
      </c>
      <c r="G214" s="326"/>
      <c r="H214" s="317" t="s">
        <v>399</v>
      </c>
      <c r="I214" s="317"/>
      <c r="J214" s="317"/>
      <c r="K214" s="332"/>
    </row>
    <row r="215" s="1" customFormat="1" ht="15" customHeight="1">
      <c r="B215" s="331"/>
      <c r="C215" s="265"/>
      <c r="D215" s="265"/>
      <c r="E215" s="265"/>
      <c r="F215" s="288">
        <v>2</v>
      </c>
      <c r="G215" s="326"/>
      <c r="H215" s="317" t="s">
        <v>400</v>
      </c>
      <c r="I215" s="317"/>
      <c r="J215" s="317"/>
      <c r="K215" s="332"/>
    </row>
    <row r="216" s="1" customFormat="1" ht="15" customHeight="1">
      <c r="B216" s="331"/>
      <c r="C216" s="265"/>
      <c r="D216" s="265"/>
      <c r="E216" s="265"/>
      <c r="F216" s="288">
        <v>3</v>
      </c>
      <c r="G216" s="326"/>
      <c r="H216" s="317" t="s">
        <v>401</v>
      </c>
      <c r="I216" s="317"/>
      <c r="J216" s="317"/>
      <c r="K216" s="332"/>
    </row>
    <row r="217" s="1" customFormat="1" ht="15" customHeight="1">
      <c r="B217" s="331"/>
      <c r="C217" s="265"/>
      <c r="D217" s="265"/>
      <c r="E217" s="265"/>
      <c r="F217" s="288">
        <v>4</v>
      </c>
      <c r="G217" s="326"/>
      <c r="H217" s="317" t="s">
        <v>402</v>
      </c>
      <c r="I217" s="317"/>
      <c r="J217" s="317"/>
      <c r="K217" s="332"/>
    </row>
    <row r="218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DESKTOP-K7KKSBJ\Kateřina</dc:creator>
  <cp:lastModifiedBy>DESKTOP-K7KKSBJ\Kateřina</cp:lastModifiedBy>
  <dcterms:created xsi:type="dcterms:W3CDTF">2022-08-04T14:13:17Z</dcterms:created>
  <dcterms:modified xsi:type="dcterms:W3CDTF">2022-08-04T14:13:23Z</dcterms:modified>
</cp:coreProperties>
</file>